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 Brinkop\Desktop\Kreis Celle\Saison 2014-2015\"/>
    </mc:Choice>
  </mc:AlternateContent>
  <workbookProtection workbookAlgorithmName="SHA-512" workbookHashValue="Fj/F9j88JeM1PVpprsh/4QIs6SOquQ6jT75q2wbk11U95QEvwwoTdncFn6zhNrDHGQI+DV80tzWCEyiS1H0+Ng==" workbookSaltValue="H35zdrtAq/Zrmatx05EXXA==" workbookSpinCount="100000" lockStructure="1"/>
  <bookViews>
    <workbookView xWindow="240" yWindow="90" windowWidth="18795" windowHeight="7935"/>
  </bookViews>
  <sheets>
    <sheet name="Teilnehmende Mannschaften" sheetId="3" r:id="rId1"/>
    <sheet name="Ablauf und Informationen" sheetId="4" r:id="rId2"/>
    <sheet name="KrPo Jugend" sheetId="1" r:id="rId3"/>
    <sheet name="KrPo Schüler" sheetId="2" r:id="rId4"/>
  </sheets>
  <definedNames>
    <definedName name="_xlnm.Print_Area" localSheetId="1">'Ablauf und Informationen'!$A$1:$I$34</definedName>
  </definedNames>
  <calcPr calcId="152511"/>
</workbook>
</file>

<file path=xl/calcChain.xml><?xml version="1.0" encoding="utf-8"?>
<calcChain xmlns="http://schemas.openxmlformats.org/spreadsheetml/2006/main">
  <c r="B17" i="2" l="1"/>
  <c r="B11" i="2"/>
  <c r="B50" i="2" l="1"/>
  <c r="B32" i="2"/>
  <c r="B68" i="2"/>
  <c r="C89" i="2"/>
  <c r="B89" i="2"/>
  <c r="C32" i="2"/>
  <c r="C104" i="2"/>
  <c r="C101" i="2"/>
  <c r="D101" i="2" s="1"/>
  <c r="C98" i="2"/>
  <c r="C95" i="2"/>
  <c r="C92" i="2"/>
  <c r="B104" i="2"/>
  <c r="B101" i="2"/>
  <c r="B98" i="2"/>
  <c r="B95" i="2"/>
  <c r="B92" i="2"/>
  <c r="B86" i="2"/>
  <c r="B83" i="2"/>
  <c r="B80" i="2"/>
  <c r="B77" i="2"/>
  <c r="B74" i="2"/>
  <c r="B71" i="2"/>
  <c r="B65" i="2"/>
  <c r="B62" i="2"/>
  <c r="B59" i="2"/>
  <c r="C86" i="2"/>
  <c r="C83" i="2"/>
  <c r="D83" i="2" s="1"/>
  <c r="C80" i="2"/>
  <c r="C77" i="2"/>
  <c r="C74" i="2"/>
  <c r="C71" i="2"/>
  <c r="D71" i="2" s="1"/>
  <c r="C68" i="2"/>
  <c r="C65" i="2"/>
  <c r="C62" i="2"/>
  <c r="C59" i="2"/>
  <c r="C56" i="2"/>
  <c r="C53" i="2"/>
  <c r="C50" i="2"/>
  <c r="C47" i="2"/>
  <c r="D47" i="2" s="1"/>
  <c r="C44" i="2"/>
  <c r="C41" i="2"/>
  <c r="C38" i="2"/>
  <c r="C35" i="2"/>
  <c r="D35" i="2" s="1"/>
  <c r="C29" i="2"/>
  <c r="D29" i="2" s="1"/>
  <c r="C26" i="2"/>
  <c r="C23" i="2"/>
  <c r="D23" i="2" s="1"/>
  <c r="C20" i="2"/>
  <c r="C17" i="2"/>
  <c r="D17" i="2" s="1"/>
  <c r="C14" i="2"/>
  <c r="C11" i="2"/>
  <c r="B38" i="2"/>
  <c r="B53" i="2"/>
  <c r="B47" i="2"/>
  <c r="B44" i="2"/>
  <c r="B41" i="2"/>
  <c r="B35" i="2"/>
  <c r="B56" i="2"/>
  <c r="B14" i="2"/>
  <c r="B26" i="1"/>
  <c r="B23" i="1"/>
  <c r="B20" i="1"/>
  <c r="B17" i="1"/>
  <c r="B14" i="1"/>
  <c r="B11" i="1"/>
  <c r="C104" i="1"/>
  <c r="B104" i="1"/>
  <c r="C101" i="1"/>
  <c r="B101" i="1"/>
  <c r="C98" i="1"/>
  <c r="B98" i="1"/>
  <c r="C95" i="1"/>
  <c r="D95" i="1" s="1"/>
  <c r="B95" i="1"/>
  <c r="C92" i="1"/>
  <c r="B92" i="1"/>
  <c r="C89" i="1"/>
  <c r="D89" i="1" s="1"/>
  <c r="B89" i="1"/>
  <c r="C86" i="1"/>
  <c r="B86" i="1"/>
  <c r="C83" i="1"/>
  <c r="D83" i="1" s="1"/>
  <c r="B83" i="1"/>
  <c r="C80" i="1"/>
  <c r="B80" i="1"/>
  <c r="C77" i="1"/>
  <c r="D77" i="1" s="1"/>
  <c r="B77" i="1"/>
  <c r="C74" i="1"/>
  <c r="B74" i="1"/>
  <c r="C71" i="1"/>
  <c r="D71" i="1" s="1"/>
  <c r="B71" i="1"/>
  <c r="C68" i="1"/>
  <c r="B68" i="1"/>
  <c r="C65" i="1"/>
  <c r="D65" i="1" s="1"/>
  <c r="B65" i="1"/>
  <c r="C62" i="1"/>
  <c r="B62" i="1"/>
  <c r="C59" i="1"/>
  <c r="D59" i="1" s="1"/>
  <c r="B59" i="1"/>
  <c r="C56" i="1"/>
  <c r="B56" i="1"/>
  <c r="C53" i="1"/>
  <c r="D53" i="1" s="1"/>
  <c r="B53" i="1"/>
  <c r="C50" i="1"/>
  <c r="B50" i="1"/>
  <c r="C47" i="1"/>
  <c r="D47" i="1" s="1"/>
  <c r="B47" i="1"/>
  <c r="C44" i="1"/>
  <c r="B44" i="1"/>
  <c r="C41" i="1"/>
  <c r="D41" i="1" s="1"/>
  <c r="B41" i="1"/>
  <c r="C38" i="1"/>
  <c r="B38" i="1"/>
  <c r="C35" i="1"/>
  <c r="D35" i="1" s="1"/>
  <c r="B35" i="1"/>
  <c r="C32" i="1"/>
  <c r="B32" i="1"/>
  <c r="C29" i="1"/>
  <c r="D29" i="1" s="1"/>
  <c r="B29" i="1"/>
  <c r="C26" i="1"/>
  <c r="C23" i="1"/>
  <c r="D23" i="1" s="1"/>
  <c r="C20" i="1"/>
  <c r="C17" i="1"/>
  <c r="C14" i="1"/>
  <c r="C11" i="1"/>
  <c r="D11" i="1" s="1"/>
  <c r="B26" i="2"/>
  <c r="B23" i="2"/>
  <c r="B20" i="2"/>
  <c r="D95" i="2"/>
  <c r="D59" i="2"/>
  <c r="B29" i="2"/>
  <c r="D11" i="2"/>
  <c r="D41" i="2" l="1"/>
  <c r="D53" i="2"/>
  <c r="D65" i="2"/>
  <c r="D77" i="2"/>
  <c r="D89" i="2"/>
  <c r="D101" i="1"/>
  <c r="D17" i="1"/>
  <c r="E17" i="1" s="1"/>
  <c r="E47" i="1"/>
  <c r="E11" i="2"/>
  <c r="D14" i="1"/>
  <c r="E14" i="1" s="1"/>
  <c r="D20" i="1"/>
  <c r="D26" i="1"/>
  <c r="E26" i="1" s="1"/>
  <c r="D32" i="1"/>
  <c r="E32" i="1" s="1"/>
  <c r="D38" i="1"/>
  <c r="E38" i="1" s="1"/>
  <c r="D44" i="1"/>
  <c r="E44" i="1" s="1"/>
  <c r="D50" i="1"/>
  <c r="E50" i="1" s="1"/>
  <c r="D56" i="1"/>
  <c r="E56" i="1" s="1"/>
  <c r="D62" i="1"/>
  <c r="E62" i="1" s="1"/>
  <c r="D74" i="1"/>
  <c r="D80" i="1"/>
  <c r="D86" i="1"/>
  <c r="D92" i="1"/>
  <c r="D98" i="1"/>
  <c r="D104" i="1"/>
  <c r="E104" i="1" s="1"/>
  <c r="E101" i="1"/>
  <c r="E98" i="1"/>
  <c r="E95" i="1"/>
  <c r="E92" i="1"/>
  <c r="E89" i="1"/>
  <c r="E86" i="1"/>
  <c r="E83" i="1"/>
  <c r="E80" i="1"/>
  <c r="E77" i="1"/>
  <c r="E74" i="1"/>
  <c r="E71" i="1"/>
  <c r="E11" i="1"/>
  <c r="E20" i="1"/>
  <c r="E23" i="1"/>
  <c r="E29" i="1"/>
  <c r="E35" i="1"/>
  <c r="E41" i="1"/>
  <c r="E53" i="1"/>
  <c r="E59" i="1"/>
  <c r="E65" i="1"/>
  <c r="D68" i="1"/>
  <c r="E68" i="1" s="1"/>
  <c r="D14" i="2"/>
  <c r="D20" i="2"/>
  <c r="D26" i="2"/>
  <c r="D32" i="2"/>
  <c r="D38" i="2"/>
  <c r="D44" i="2"/>
  <c r="D50" i="2"/>
  <c r="D56" i="2"/>
  <c r="D62" i="2"/>
  <c r="D74" i="2"/>
  <c r="D80" i="2"/>
  <c r="D86" i="2"/>
  <c r="D92" i="2"/>
  <c r="D98" i="2"/>
  <c r="D104" i="2"/>
  <c r="E104" i="2"/>
  <c r="E101" i="2"/>
  <c r="E98" i="2"/>
  <c r="E95" i="2"/>
  <c r="E92" i="2"/>
  <c r="E89" i="2"/>
  <c r="E86" i="2"/>
  <c r="E83" i="2"/>
  <c r="E80" i="2"/>
  <c r="E77" i="2"/>
  <c r="E74" i="2"/>
  <c r="E71" i="2"/>
  <c r="E14" i="2"/>
  <c r="E17" i="2"/>
  <c r="E20" i="2"/>
  <c r="E23" i="2"/>
  <c r="E26" i="2"/>
  <c r="E29" i="2"/>
  <c r="E32" i="2"/>
  <c r="E35" i="2"/>
  <c r="E38" i="2"/>
  <c r="E41" i="2"/>
  <c r="E44" i="2"/>
  <c r="E47" i="2"/>
  <c r="E50" i="2"/>
  <c r="E53" i="2"/>
  <c r="E56" i="2"/>
  <c r="E59" i="2"/>
  <c r="E62" i="2"/>
  <c r="E65" i="2"/>
  <c r="D68" i="2"/>
  <c r="E68" i="2" s="1"/>
  <c r="K14" i="2" l="1"/>
  <c r="K74" i="2"/>
  <c r="L74" i="2" s="1"/>
  <c r="K86" i="2"/>
  <c r="L86" i="2" s="1"/>
  <c r="K98" i="2"/>
  <c r="L98" i="2" s="1"/>
  <c r="K77" i="1"/>
  <c r="L77" i="1" s="1"/>
  <c r="K89" i="1"/>
  <c r="L89" i="1" s="1"/>
  <c r="K101" i="1"/>
  <c r="L101" i="1" s="1"/>
  <c r="K77" i="2"/>
  <c r="L77" i="2" s="1"/>
  <c r="M77" i="2" s="1"/>
  <c r="K89" i="2"/>
  <c r="L89" i="2" s="1"/>
  <c r="M89" i="2" s="1"/>
  <c r="K101" i="2"/>
  <c r="L101" i="2" s="1"/>
  <c r="M101" i="2" s="1"/>
  <c r="K74" i="1"/>
  <c r="L74" i="1" s="1"/>
  <c r="K86" i="1"/>
  <c r="L86" i="1" s="1"/>
  <c r="K98" i="1"/>
  <c r="L98" i="1" s="1"/>
  <c r="L14" i="2"/>
  <c r="K65" i="2"/>
  <c r="L65" i="2" s="1"/>
  <c r="K62" i="2"/>
  <c r="L62" i="2" s="1"/>
  <c r="K53" i="2"/>
  <c r="L53" i="2" s="1"/>
  <c r="K50" i="2"/>
  <c r="L50" i="2" s="1"/>
  <c r="M50" i="2" s="1"/>
  <c r="K41" i="2"/>
  <c r="L41" i="2" s="1"/>
  <c r="K38" i="2"/>
  <c r="L38" i="2" s="1"/>
  <c r="K29" i="2"/>
  <c r="L29" i="2" s="1"/>
  <c r="K26" i="2"/>
  <c r="L26" i="2" s="1"/>
  <c r="K17" i="2"/>
  <c r="L17" i="2" s="1"/>
  <c r="K65" i="1"/>
  <c r="K62" i="1"/>
  <c r="K53" i="1"/>
  <c r="K50" i="1"/>
  <c r="K41" i="1"/>
  <c r="K38" i="1"/>
  <c r="K29" i="1"/>
  <c r="K26" i="1"/>
  <c r="K17" i="1"/>
  <c r="K14" i="1"/>
  <c r="M89" i="1" l="1"/>
  <c r="M77" i="1"/>
  <c r="N77" i="1" s="1"/>
  <c r="N77" i="2"/>
  <c r="M101" i="1"/>
  <c r="N89" i="2"/>
  <c r="N101" i="2"/>
  <c r="N89" i="1"/>
  <c r="N101" i="1"/>
  <c r="N50" i="2"/>
  <c r="M98" i="1"/>
  <c r="N98" i="1" s="1"/>
  <c r="M86" i="1"/>
  <c r="N86" i="1" s="1"/>
  <c r="M74" i="1"/>
  <c r="N74" i="1" s="1"/>
  <c r="L14" i="1"/>
  <c r="L17" i="1"/>
  <c r="L26" i="1"/>
  <c r="L29" i="1"/>
  <c r="L38" i="1"/>
  <c r="L41" i="1"/>
  <c r="L50" i="1"/>
  <c r="L53" i="1"/>
  <c r="L62" i="1"/>
  <c r="L65" i="1"/>
  <c r="M98" i="2"/>
  <c r="N98" i="2" s="1"/>
  <c r="M86" i="2"/>
  <c r="N86" i="2" s="1"/>
  <c r="M74" i="2"/>
  <c r="N74" i="2" s="1"/>
  <c r="T71" i="2" s="1"/>
  <c r="U71" i="2" s="1"/>
  <c r="M14" i="2"/>
  <c r="N14" i="2" s="1"/>
  <c r="M17" i="2"/>
  <c r="N17" i="2"/>
  <c r="M26" i="2"/>
  <c r="N26" i="2" s="1"/>
  <c r="M29" i="2"/>
  <c r="N29" i="2"/>
  <c r="M38" i="2"/>
  <c r="N38" i="2" s="1"/>
  <c r="M41" i="2"/>
  <c r="N41" i="2"/>
  <c r="M53" i="2"/>
  <c r="N53" i="2" s="1"/>
  <c r="M62" i="2"/>
  <c r="N62" i="2" s="1"/>
  <c r="M65" i="2"/>
  <c r="N65" i="2"/>
  <c r="T92" i="2" l="1"/>
  <c r="U92" i="2" s="1"/>
  <c r="M65" i="1"/>
  <c r="N65" i="1" s="1"/>
  <c r="M53" i="1"/>
  <c r="N53" i="1" s="1"/>
  <c r="M29" i="1"/>
  <c r="N29" i="1" s="1"/>
  <c r="M41" i="1"/>
  <c r="N41" i="1" s="1"/>
  <c r="M17" i="1"/>
  <c r="N17" i="1" s="1"/>
  <c r="M14" i="1"/>
  <c r="N14" i="1" s="1"/>
  <c r="T95" i="2"/>
  <c r="U95" i="2" s="1"/>
  <c r="V95" i="2" s="1"/>
  <c r="T92" i="1"/>
  <c r="U92" i="1" s="1"/>
  <c r="T71" i="1"/>
  <c r="T47" i="2"/>
  <c r="U47" i="2" s="1"/>
  <c r="T95" i="1"/>
  <c r="U95" i="1" s="1"/>
  <c r="T68" i="2"/>
  <c r="U68" i="2" s="1"/>
  <c r="T44" i="2"/>
  <c r="U44" i="2" s="1"/>
  <c r="T23" i="2"/>
  <c r="U23" i="2" s="1"/>
  <c r="T20" i="2"/>
  <c r="U20" i="2" s="1"/>
  <c r="M62" i="1"/>
  <c r="N62" i="1" s="1"/>
  <c r="T68" i="1" s="1"/>
  <c r="M50" i="1"/>
  <c r="N50" i="1" s="1"/>
  <c r="M38" i="1"/>
  <c r="N38" i="1" s="1"/>
  <c r="M26" i="1"/>
  <c r="N26" i="1" s="1"/>
  <c r="T23" i="1" s="1"/>
  <c r="U71" i="1"/>
  <c r="V71" i="2"/>
  <c r="W95" i="2" l="1"/>
  <c r="T47" i="1"/>
  <c r="U47" i="1" s="1"/>
  <c r="V95" i="1"/>
  <c r="T44" i="1"/>
  <c r="T20" i="1"/>
  <c r="W71" i="2"/>
  <c r="W95" i="1"/>
  <c r="V92" i="1"/>
  <c r="W92" i="1" s="1"/>
  <c r="U20" i="1"/>
  <c r="U23" i="1"/>
  <c r="U44" i="1"/>
  <c r="U68" i="1"/>
  <c r="V68" i="1" s="1"/>
  <c r="W68" i="1" s="1"/>
  <c r="V92" i="2"/>
  <c r="W92" i="2" s="1"/>
  <c r="AC83" i="2" s="1"/>
  <c r="AD83" i="2" s="1"/>
  <c r="V23" i="2"/>
  <c r="W23" i="2" s="1"/>
  <c r="V44" i="2"/>
  <c r="W44" i="2" s="1"/>
  <c r="V20" i="2"/>
  <c r="W20" i="2"/>
  <c r="V47" i="2"/>
  <c r="W47" i="2"/>
  <c r="V68" i="2"/>
  <c r="W68" i="2" s="1"/>
  <c r="AC80" i="2" l="1"/>
  <c r="AD80" i="2" s="1"/>
  <c r="V47" i="1"/>
  <c r="W47" i="1" s="1"/>
  <c r="V23" i="1"/>
  <c r="W23" i="1" s="1"/>
  <c r="AC83" i="1"/>
  <c r="AD83" i="1" s="1"/>
  <c r="AC32" i="2"/>
  <c r="AD32" i="2" s="1"/>
  <c r="V44" i="1"/>
  <c r="W44" i="1" s="1"/>
  <c r="AC35" i="1" s="1"/>
  <c r="V20" i="1"/>
  <c r="W20" i="1" s="1"/>
  <c r="AC32" i="1" s="1"/>
  <c r="V71" i="1"/>
  <c r="W71" i="1" s="1"/>
  <c r="AC80" i="1" s="1"/>
  <c r="AC35" i="2"/>
  <c r="AD35" i="2" s="1"/>
  <c r="AE83" i="2"/>
  <c r="AF83" i="2" l="1"/>
  <c r="AD80" i="1"/>
  <c r="AE80" i="1" s="1"/>
  <c r="AF80" i="1" s="1"/>
  <c r="AD32" i="1"/>
  <c r="AD35" i="1"/>
  <c r="AE35" i="1" s="1"/>
  <c r="AF35" i="1" s="1"/>
  <c r="AE35" i="2"/>
  <c r="AF35" i="2" s="1"/>
  <c r="AE32" i="2"/>
  <c r="AF32" i="2"/>
  <c r="AE80" i="2"/>
  <c r="AF80" i="2" s="1"/>
  <c r="AL71" i="2" l="1"/>
  <c r="AM71" i="2" s="1"/>
  <c r="AE83" i="1"/>
  <c r="AF83" i="1" s="1"/>
  <c r="AL71" i="1" s="1"/>
  <c r="AM71" i="1" s="1"/>
  <c r="AL47" i="2"/>
  <c r="AM47" i="2" s="1"/>
  <c r="AN47" i="2" s="1"/>
  <c r="AL68" i="2"/>
  <c r="AL44" i="2"/>
  <c r="AM44" i="2" s="1"/>
  <c r="AN44" i="2" s="1"/>
  <c r="AE32" i="1"/>
  <c r="AF32" i="1" s="1"/>
  <c r="AL47" i="1" l="1"/>
  <c r="AM47" i="1" s="1"/>
  <c r="AO47" i="2"/>
  <c r="AO44" i="2"/>
  <c r="AF56" i="2" s="1"/>
  <c r="AM68" i="2"/>
  <c r="AL68" i="1"/>
  <c r="AL44" i="1"/>
  <c r="AF53" i="2" l="1"/>
  <c r="AN68" i="2"/>
  <c r="AO68" i="2" s="1"/>
  <c r="AN71" i="2"/>
  <c r="AO71" i="2" s="1"/>
  <c r="AM44" i="1"/>
  <c r="AM68" i="1"/>
  <c r="AF62" i="2" l="1"/>
  <c r="AF59" i="2"/>
  <c r="AN68" i="1"/>
  <c r="AO68" i="1" s="1"/>
  <c r="AN71" i="1"/>
  <c r="AO71" i="1" s="1"/>
  <c r="AN44" i="1"/>
  <c r="AO44" i="1" s="1"/>
  <c r="AN47" i="1"/>
  <c r="AO47" i="1" s="1"/>
  <c r="AF62" i="1" l="1"/>
  <c r="AF56" i="1"/>
  <c r="AF53" i="1"/>
  <c r="AF59" i="1"/>
</calcChain>
</file>

<file path=xl/comments1.xml><?xml version="1.0" encoding="utf-8"?>
<comments xmlns="http://schemas.openxmlformats.org/spreadsheetml/2006/main">
  <authors>
    <author>Lukas Brinkop</author>
  </authors>
  <commentList>
    <comment ref="C9" authorId="0" shapeId="0">
      <text>
        <r>
          <rPr>
            <sz val="20"/>
            <color indexed="81"/>
            <rFont val="Tahoma"/>
            <family val="2"/>
          </rPr>
          <t>Nummer der Setzposition im Spieltableau</t>
        </r>
      </text>
    </comment>
    <comment ref="H9" authorId="0" shapeId="0">
      <text>
        <r>
          <rPr>
            <sz val="20"/>
            <color indexed="81"/>
            <rFont val="Tahoma"/>
            <family val="2"/>
          </rPr>
          <t>Nummer der Setzposition im Spieltableau</t>
        </r>
      </text>
    </comment>
  </commentList>
</comments>
</file>

<file path=xl/sharedStrings.xml><?xml version="1.0" encoding="utf-8"?>
<sst xmlns="http://schemas.openxmlformats.org/spreadsheetml/2006/main" count="178" uniqueCount="78">
  <si>
    <t>:</t>
  </si>
  <si>
    <t>Jugend</t>
  </si>
  <si>
    <t>Schüler A</t>
  </si>
  <si>
    <t>Nr</t>
  </si>
  <si>
    <t>Verein</t>
  </si>
  <si>
    <t>Vorgabe</t>
  </si>
  <si>
    <t>Pos</t>
  </si>
  <si>
    <t>1.</t>
  </si>
  <si>
    <t>2.</t>
  </si>
  <si>
    <t>3.</t>
  </si>
  <si>
    <t>4.</t>
  </si>
  <si>
    <t>Kreispokal Meldungen</t>
  </si>
  <si>
    <t>Vorgaben:</t>
  </si>
  <si>
    <t>Jungen Niedersachsenliga</t>
  </si>
  <si>
    <t>Jungen Bezirksliga</t>
  </si>
  <si>
    <t>Jungen Bezirksklasse</t>
  </si>
  <si>
    <t>Jungen Kreisliga</t>
  </si>
  <si>
    <t>Mädchen Niedersachsenliga</t>
  </si>
  <si>
    <t>Mädchen Bezirksliga</t>
  </si>
  <si>
    <t>Schüler Kreisliga</t>
  </si>
  <si>
    <t>Zeiplanung:</t>
  </si>
  <si>
    <t>Endrunde</t>
  </si>
  <si>
    <t>Schüler</t>
  </si>
  <si>
    <t>Ablauf und Information</t>
  </si>
  <si>
    <t>1.Runde - 16tel-Finale</t>
  </si>
  <si>
    <t>Endrunde - Finale</t>
  </si>
  <si>
    <t>Endrunde - Spiel um Platz 3</t>
  </si>
  <si>
    <t>Endstand</t>
  </si>
  <si>
    <t>ASV Adelheidsdorf II</t>
  </si>
  <si>
    <t>TuS Eicklingen</t>
  </si>
  <si>
    <t>VfL Wathlingen</t>
  </si>
  <si>
    <t>TuS Lachendorf</t>
  </si>
  <si>
    <t>TuS Eicklingen II</t>
  </si>
  <si>
    <t xml:space="preserve">ASV Adelheidsdorf  </t>
  </si>
  <si>
    <t>TuS Lachendorf (wJ)</t>
  </si>
  <si>
    <t>VfL Westercelle II</t>
  </si>
  <si>
    <t>TuS Lachendorf II</t>
  </si>
  <si>
    <t>MTV Fichte Winsen</t>
  </si>
  <si>
    <t>MTV Langlingen</t>
  </si>
  <si>
    <t xml:space="preserve">VfL Westercelle  </t>
  </si>
  <si>
    <t>TuS Celle</t>
  </si>
  <si>
    <t>MTV Fichte Winsen II</t>
  </si>
  <si>
    <t>(bis 1 Woche vor Endrunde)</t>
  </si>
  <si>
    <t>TuS Oldau-Ovelgönne</t>
  </si>
  <si>
    <t xml:space="preserve">Auch in diesem Jahr findet der Kreispokal als Vorgabepokal statt. Pro Klasse unterschied erhält die tiefer spielende </t>
  </si>
  <si>
    <t>Mannschaft 2 Punkte Vorsprung nach nachstehenden Einteilungen. Spielt eine Mannschaft aus der Jungen Bezirksliga (+2)</t>
  </si>
  <si>
    <t>gegen eine Mannschaft aus der Jungen Kreisliga (+6), so führt die Mannschaft aus der Kreisliga in jedem Satz mit der</t>
  </si>
  <si>
    <t>Differenz der beiden Vorgaben, also mit 4:0. Das Heimrecht besitzt die im Tableau höherstehende Mannschaft.</t>
  </si>
  <si>
    <t>MTV Oldendorf</t>
  </si>
  <si>
    <t>Endrunde - Halbfinale</t>
  </si>
  <si>
    <t>TuS Lachendorf III</t>
  </si>
  <si>
    <t>Jungen Kreisklasse</t>
  </si>
  <si>
    <t>Es ist jedoch nur eine maximale Vorgabe von 6 Punkten möglich.</t>
  </si>
  <si>
    <t>Die Termine der Begegnungen haben bis spätestens 1 Woche nach Beginn der jeweiligen Runde an brinky-tt@hotmail.de gesendet werden,</t>
  </si>
  <si>
    <t>Ausnahme bildet die erste Runde. Sollte dieser Termin nicht eingehalten werden, so werden beide Mannschaften vom Pokal ausgeschlossen.</t>
  </si>
  <si>
    <t>Die Auslosung erfolgt frei. Folglich sind Vereinsduelle in der ersten Runde möglich. Die Halbfinalisten qualifizieren sich für die Endrunde</t>
  </si>
  <si>
    <t>TuS Eschede</t>
  </si>
  <si>
    <t>Schüler Kreisklasse</t>
  </si>
  <si>
    <t>Ersatzspielen darf jeder Spieler so wie im Punktspiel, auch von der Häufigkeit her beliebig oft.</t>
  </si>
  <si>
    <t>Die Mannschaftsmeldereihenfolge aus dem Punktspielbetrieb ist jedoch einzuhalten.</t>
  </si>
  <si>
    <t>selber erzielt hat. Die Zeitplanung ist wie folgt angesetzt:</t>
  </si>
  <si>
    <t>VfL Westercelle III</t>
  </si>
  <si>
    <t>TTC Fanfarenzug Garßen</t>
  </si>
  <si>
    <t>TuS Celle II</t>
  </si>
  <si>
    <t>SSV Groß-Hehlen</t>
  </si>
  <si>
    <t>(bis 31.12.2014)</t>
  </si>
  <si>
    <t>(??.??.2015, 10:00 Uhr)</t>
  </si>
  <si>
    <t>Kreispokal 2014/2015 Schüler</t>
  </si>
  <si>
    <t>Kreispokal 2014/2015 Jugend</t>
  </si>
  <si>
    <t>1.Runde - Achtelfinale</t>
  </si>
  <si>
    <t>2.Runde - Viertelfinale</t>
  </si>
  <si>
    <t>1.Oktober bis 28.Februar</t>
  </si>
  <si>
    <t>1.Januar bis 28.Februar</t>
  </si>
  <si>
    <t>1.März bis eine Woche vor der Endrunde</t>
  </si>
  <si>
    <t>??.??.2015, ??:?? Uhr in n.N.</t>
  </si>
  <si>
    <t>(Halbfinale, Spiel um Platz 3 und Finale) am ??.??.2015, ??:?? Uhr in n.N.</t>
  </si>
  <si>
    <t>(bis 28.02.2015)</t>
  </si>
  <si>
    <t xml:space="preserve">Der Aufschlag wird vor Beginn der Partie ausgelost. Der Seitenwechsel im 5.Satz erfolgt, sobald ein Spieler/Doppel 5 Punkte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</si>
</sst>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20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41"/>
  <sheetViews>
    <sheetView showGridLines="0" showRowColHeaders="0" tabSelected="1" zoomScale="70" zoomScaleNormal="70" workbookViewId="0">
      <selection activeCell="I26" sqref="I26"/>
    </sheetView>
  </sheetViews>
  <sheetFormatPr baseColWidth="10" defaultRowHeight="15" x14ac:dyDescent="0.25"/>
  <cols>
    <col min="2" max="2" width="5.7109375" style="1" customWidth="1"/>
    <col min="3" max="3" width="5.7109375" style="3" hidden="1" customWidth="1"/>
    <col min="4" max="4" width="30.7109375" customWidth="1"/>
    <col min="5" max="5" width="8.7109375" style="3" bestFit="1" customWidth="1"/>
    <col min="7" max="7" width="5.7109375" style="1" customWidth="1"/>
    <col min="8" max="8" width="5.7109375" style="3" hidden="1" customWidth="1"/>
    <col min="9" max="9" width="30.7109375" customWidth="1"/>
    <col min="10" max="10" width="8.7109375" style="3" bestFit="1" customWidth="1"/>
  </cols>
  <sheetData>
    <row r="2" spans="2:12" x14ac:dyDescent="0.25">
      <c r="B2" s="55" t="s">
        <v>11</v>
      </c>
      <c r="C2" s="55"/>
      <c r="D2" s="55"/>
      <c r="E2" s="55"/>
      <c r="F2" s="55"/>
      <c r="G2" s="55"/>
      <c r="H2" s="55"/>
      <c r="I2" s="55"/>
      <c r="J2" s="55"/>
    </row>
    <row r="3" spans="2:12" x14ac:dyDescent="0.25">
      <c r="B3" s="55"/>
      <c r="C3" s="55"/>
      <c r="D3" s="55"/>
      <c r="E3" s="55"/>
      <c r="F3" s="55"/>
      <c r="G3" s="55"/>
      <c r="H3" s="55"/>
      <c r="I3" s="55"/>
      <c r="J3" s="55"/>
    </row>
    <row r="4" spans="2:12" x14ac:dyDescent="0.25">
      <c r="B4" s="55"/>
      <c r="C4" s="55"/>
      <c r="D4" s="55"/>
      <c r="E4" s="55"/>
      <c r="F4" s="55"/>
      <c r="G4" s="55"/>
      <c r="H4" s="55"/>
      <c r="I4" s="55"/>
      <c r="J4" s="55"/>
    </row>
    <row r="6" spans="2:12" x14ac:dyDescent="0.25">
      <c r="L6" s="24"/>
    </row>
    <row r="7" spans="2:12" ht="15.75" thickBot="1" x14ac:dyDescent="0.3"/>
    <row r="8" spans="2:12" ht="15.75" thickBot="1" x14ac:dyDescent="0.3">
      <c r="B8" s="56" t="s">
        <v>1</v>
      </c>
      <c r="C8" s="57"/>
      <c r="D8" s="57"/>
      <c r="E8" s="58"/>
      <c r="G8" s="56" t="s">
        <v>2</v>
      </c>
      <c r="H8" s="57"/>
      <c r="I8" s="57"/>
      <c r="J8" s="58"/>
    </row>
    <row r="9" spans="2:12" ht="15.75" thickBot="1" x14ac:dyDescent="0.3">
      <c r="B9" s="11" t="s">
        <v>3</v>
      </c>
      <c r="C9" s="12" t="s">
        <v>6</v>
      </c>
      <c r="D9" s="12" t="s">
        <v>4</v>
      </c>
      <c r="E9" s="16" t="s">
        <v>5</v>
      </c>
      <c r="G9" s="11" t="s">
        <v>3</v>
      </c>
      <c r="H9" s="12" t="s">
        <v>6</v>
      </c>
      <c r="I9" s="12" t="s">
        <v>4</v>
      </c>
      <c r="J9" s="16" t="s">
        <v>5</v>
      </c>
    </row>
    <row r="10" spans="2:12" x14ac:dyDescent="0.25">
      <c r="B10" s="13">
        <v>1</v>
      </c>
      <c r="C10" s="39">
        <v>25</v>
      </c>
      <c r="D10" s="20" t="s">
        <v>33</v>
      </c>
      <c r="E10" s="17">
        <v>4</v>
      </c>
      <c r="G10" s="13">
        <v>1</v>
      </c>
      <c r="H10" s="17"/>
      <c r="I10" s="21" t="s">
        <v>37</v>
      </c>
      <c r="J10" s="17">
        <v>4</v>
      </c>
    </row>
    <row r="11" spans="2:12" x14ac:dyDescent="0.25">
      <c r="B11" s="14">
        <v>2</v>
      </c>
      <c r="C11" s="18">
        <v>29</v>
      </c>
      <c r="D11" s="21" t="s">
        <v>28</v>
      </c>
      <c r="E11" s="18">
        <v>6</v>
      </c>
      <c r="G11" s="14">
        <v>2</v>
      </c>
      <c r="H11" s="18"/>
      <c r="I11" s="21" t="s">
        <v>38</v>
      </c>
      <c r="J11" s="18">
        <v>6</v>
      </c>
    </row>
    <row r="12" spans="2:12" x14ac:dyDescent="0.25">
      <c r="B12" s="14">
        <v>3</v>
      </c>
      <c r="C12" s="36">
        <v>12</v>
      </c>
      <c r="D12" s="21" t="s">
        <v>56</v>
      </c>
      <c r="E12" s="18">
        <v>6</v>
      </c>
      <c r="G12" s="14">
        <v>3</v>
      </c>
      <c r="H12" s="18"/>
      <c r="I12" s="21" t="s">
        <v>48</v>
      </c>
      <c r="J12" s="18">
        <v>4</v>
      </c>
    </row>
    <row r="13" spans="2:12" x14ac:dyDescent="0.25">
      <c r="B13" s="14">
        <v>4</v>
      </c>
      <c r="C13" s="36">
        <v>32</v>
      </c>
      <c r="D13" s="21" t="s">
        <v>37</v>
      </c>
      <c r="E13" s="18">
        <v>2</v>
      </c>
      <c r="G13" s="14">
        <v>4</v>
      </c>
      <c r="H13" s="18"/>
      <c r="I13" s="21" t="s">
        <v>64</v>
      </c>
      <c r="J13" s="18">
        <v>6</v>
      </c>
    </row>
    <row r="14" spans="2:12" x14ac:dyDescent="0.25">
      <c r="B14" s="14">
        <v>5</v>
      </c>
      <c r="C14" s="36">
        <v>5</v>
      </c>
      <c r="D14" s="21" t="s">
        <v>41</v>
      </c>
      <c r="E14" s="18">
        <v>6</v>
      </c>
      <c r="G14" s="14">
        <v>5</v>
      </c>
      <c r="H14" s="18"/>
      <c r="I14" s="21" t="s">
        <v>62</v>
      </c>
      <c r="J14" s="18">
        <v>4</v>
      </c>
    </row>
    <row r="15" spans="2:12" x14ac:dyDescent="0.25">
      <c r="B15" s="14">
        <v>6</v>
      </c>
      <c r="C15" s="18">
        <v>8</v>
      </c>
      <c r="D15" s="21" t="s">
        <v>40</v>
      </c>
      <c r="E15" s="18">
        <v>4</v>
      </c>
      <c r="G15" s="14">
        <v>6</v>
      </c>
      <c r="H15" s="18"/>
      <c r="I15" s="21" t="s">
        <v>40</v>
      </c>
      <c r="J15" s="18">
        <v>4</v>
      </c>
    </row>
    <row r="16" spans="2:12" x14ac:dyDescent="0.25">
      <c r="B16" s="14">
        <v>7</v>
      </c>
      <c r="C16" s="18">
        <v>9</v>
      </c>
      <c r="D16" s="21" t="s">
        <v>29</v>
      </c>
      <c r="E16" s="18">
        <v>4</v>
      </c>
      <c r="G16" s="14">
        <v>7</v>
      </c>
      <c r="H16" s="18"/>
      <c r="I16" s="21" t="s">
        <v>63</v>
      </c>
      <c r="J16" s="18">
        <v>6</v>
      </c>
    </row>
    <row r="17" spans="2:10" x14ac:dyDescent="0.25">
      <c r="B17" s="14">
        <v>8</v>
      </c>
      <c r="C17" s="36">
        <v>4</v>
      </c>
      <c r="D17" s="21" t="s">
        <v>32</v>
      </c>
      <c r="E17" s="18">
        <v>6</v>
      </c>
      <c r="G17" s="14">
        <v>8</v>
      </c>
      <c r="H17" s="18"/>
      <c r="I17" s="21" t="s">
        <v>29</v>
      </c>
      <c r="J17" s="18">
        <v>4</v>
      </c>
    </row>
    <row r="18" spans="2:10" x14ac:dyDescent="0.25">
      <c r="B18" s="14">
        <v>9</v>
      </c>
      <c r="C18" s="36">
        <v>1</v>
      </c>
      <c r="D18" s="21" t="s">
        <v>31</v>
      </c>
      <c r="E18" s="18">
        <v>0</v>
      </c>
      <c r="G18" s="14">
        <v>9</v>
      </c>
      <c r="H18" s="18"/>
      <c r="I18" s="21" t="s">
        <v>32</v>
      </c>
      <c r="J18" s="18">
        <v>4</v>
      </c>
    </row>
    <row r="19" spans="2:10" x14ac:dyDescent="0.25">
      <c r="B19" s="14">
        <v>10</v>
      </c>
      <c r="C19" s="18">
        <v>16</v>
      </c>
      <c r="D19" s="21" t="s">
        <v>34</v>
      </c>
      <c r="E19" s="18">
        <v>6</v>
      </c>
      <c r="G19" s="14">
        <v>10</v>
      </c>
      <c r="H19" s="18"/>
      <c r="I19" s="21" t="s">
        <v>56</v>
      </c>
      <c r="J19" s="18">
        <v>6</v>
      </c>
    </row>
    <row r="20" spans="2:10" x14ac:dyDescent="0.25">
      <c r="B20" s="14">
        <v>11</v>
      </c>
      <c r="C20" s="18">
        <v>17</v>
      </c>
      <c r="D20" s="26" t="s">
        <v>36</v>
      </c>
      <c r="E20" s="18">
        <v>2</v>
      </c>
      <c r="G20" s="14">
        <v>11</v>
      </c>
      <c r="H20" s="18"/>
      <c r="I20" s="21" t="s">
        <v>31</v>
      </c>
      <c r="J20" s="18">
        <v>6</v>
      </c>
    </row>
    <row r="21" spans="2:10" x14ac:dyDescent="0.25">
      <c r="B21" s="14">
        <v>12</v>
      </c>
      <c r="C21" s="18">
        <v>24</v>
      </c>
      <c r="D21" s="21" t="s">
        <v>50</v>
      </c>
      <c r="E21" s="18">
        <v>4</v>
      </c>
      <c r="G21" s="14">
        <v>12</v>
      </c>
      <c r="H21" s="18"/>
      <c r="I21" s="21" t="s">
        <v>43</v>
      </c>
      <c r="J21" s="18">
        <v>6</v>
      </c>
    </row>
    <row r="22" spans="2:10" x14ac:dyDescent="0.25">
      <c r="B22" s="14">
        <v>13</v>
      </c>
      <c r="C22" s="36">
        <v>13</v>
      </c>
      <c r="D22" s="21" t="s">
        <v>43</v>
      </c>
      <c r="E22" s="18">
        <v>6</v>
      </c>
      <c r="G22" s="14">
        <v>13</v>
      </c>
      <c r="H22" s="18"/>
      <c r="I22" s="21" t="s">
        <v>30</v>
      </c>
      <c r="J22" s="18">
        <v>6</v>
      </c>
    </row>
    <row r="23" spans="2:10" x14ac:dyDescent="0.25">
      <c r="B23" s="14">
        <v>14</v>
      </c>
      <c r="C23" s="18">
        <v>28</v>
      </c>
      <c r="D23" s="21" t="s">
        <v>30</v>
      </c>
      <c r="E23" s="18">
        <v>6</v>
      </c>
      <c r="G23" s="14">
        <v>14</v>
      </c>
      <c r="H23" s="18"/>
      <c r="I23" s="21" t="s">
        <v>39</v>
      </c>
      <c r="J23" s="18">
        <v>0</v>
      </c>
    </row>
    <row r="24" spans="2:10" x14ac:dyDescent="0.25">
      <c r="B24" s="14">
        <v>15</v>
      </c>
      <c r="C24" s="18">
        <v>20</v>
      </c>
      <c r="D24" s="21" t="s">
        <v>39</v>
      </c>
      <c r="E24" s="18">
        <v>6</v>
      </c>
      <c r="G24" s="14">
        <v>15</v>
      </c>
      <c r="H24" s="18"/>
      <c r="I24" s="21" t="s">
        <v>35</v>
      </c>
      <c r="J24" s="18">
        <v>4</v>
      </c>
    </row>
    <row r="25" spans="2:10" x14ac:dyDescent="0.25">
      <c r="B25" s="25">
        <v>16</v>
      </c>
      <c r="C25" s="38">
        <v>21</v>
      </c>
      <c r="D25" s="21" t="s">
        <v>35</v>
      </c>
      <c r="E25" s="27">
        <v>6</v>
      </c>
      <c r="G25" s="25">
        <v>16</v>
      </c>
      <c r="H25" s="27"/>
      <c r="I25" s="26" t="s">
        <v>61</v>
      </c>
      <c r="J25" s="27">
        <v>6</v>
      </c>
    </row>
    <row r="26" spans="2:10" x14ac:dyDescent="0.25">
      <c r="B26" s="29">
        <v>17</v>
      </c>
      <c r="C26" s="37">
        <v>2</v>
      </c>
      <c r="D26" s="21"/>
      <c r="E26" s="18"/>
      <c r="G26" s="29">
        <v>17</v>
      </c>
      <c r="H26" s="37">
        <v>2</v>
      </c>
      <c r="I26" s="21"/>
      <c r="J26" s="18"/>
    </row>
    <row r="27" spans="2:10" x14ac:dyDescent="0.25">
      <c r="B27" s="29">
        <v>18</v>
      </c>
      <c r="C27" s="37">
        <v>3</v>
      </c>
      <c r="D27" s="21"/>
      <c r="E27" s="18"/>
      <c r="G27" s="29">
        <v>18</v>
      </c>
      <c r="H27" s="37">
        <v>3</v>
      </c>
      <c r="I27" s="21"/>
      <c r="J27" s="18"/>
    </row>
    <row r="28" spans="2:10" x14ac:dyDescent="0.25">
      <c r="B28" s="29">
        <v>19</v>
      </c>
      <c r="C28" s="28">
        <v>6</v>
      </c>
      <c r="D28" s="21"/>
      <c r="E28" s="18"/>
      <c r="G28" s="29">
        <v>19</v>
      </c>
      <c r="H28" s="28">
        <v>6</v>
      </c>
      <c r="I28" s="21"/>
      <c r="J28" s="18"/>
    </row>
    <row r="29" spans="2:10" x14ac:dyDescent="0.25">
      <c r="B29" s="29">
        <v>20</v>
      </c>
      <c r="C29" s="28">
        <v>7</v>
      </c>
      <c r="D29" s="21"/>
      <c r="E29" s="18"/>
      <c r="G29" s="29">
        <v>20</v>
      </c>
      <c r="H29" s="28">
        <v>7</v>
      </c>
      <c r="I29" s="21"/>
      <c r="J29" s="18"/>
    </row>
    <row r="30" spans="2:10" x14ac:dyDescent="0.25">
      <c r="B30" s="29">
        <v>21</v>
      </c>
      <c r="C30" s="37">
        <v>10</v>
      </c>
      <c r="D30" s="21"/>
      <c r="E30" s="18"/>
      <c r="G30" s="29">
        <v>21</v>
      </c>
      <c r="H30" s="37">
        <v>10</v>
      </c>
      <c r="I30" s="21"/>
      <c r="J30" s="18"/>
    </row>
    <row r="31" spans="2:10" x14ac:dyDescent="0.25">
      <c r="B31" s="29">
        <v>22</v>
      </c>
      <c r="C31" s="37">
        <v>11</v>
      </c>
      <c r="D31" s="21"/>
      <c r="E31" s="18"/>
      <c r="G31" s="29">
        <v>22</v>
      </c>
      <c r="H31" s="37">
        <v>11</v>
      </c>
      <c r="I31" s="21"/>
      <c r="J31" s="18"/>
    </row>
    <row r="32" spans="2:10" x14ac:dyDescent="0.25">
      <c r="B32" s="29">
        <v>23</v>
      </c>
      <c r="C32" s="37">
        <v>14</v>
      </c>
      <c r="D32" s="21"/>
      <c r="E32" s="18"/>
      <c r="G32" s="29">
        <v>23</v>
      </c>
      <c r="H32" s="37">
        <v>14</v>
      </c>
      <c r="I32" s="21"/>
      <c r="J32" s="18"/>
    </row>
    <row r="33" spans="2:10" x14ac:dyDescent="0.25">
      <c r="B33" s="29">
        <v>24</v>
      </c>
      <c r="C33" s="37">
        <v>15</v>
      </c>
      <c r="D33" s="21"/>
      <c r="E33" s="18"/>
      <c r="G33" s="29">
        <v>24</v>
      </c>
      <c r="H33" s="37">
        <v>15</v>
      </c>
      <c r="I33" s="21"/>
      <c r="J33" s="18"/>
    </row>
    <row r="34" spans="2:10" x14ac:dyDescent="0.25">
      <c r="B34" s="29">
        <v>25</v>
      </c>
      <c r="C34" s="37">
        <v>18</v>
      </c>
      <c r="D34" s="21"/>
      <c r="E34" s="18"/>
      <c r="G34" s="29">
        <v>25</v>
      </c>
      <c r="H34" s="37">
        <v>18</v>
      </c>
      <c r="I34" s="21"/>
      <c r="J34" s="18"/>
    </row>
    <row r="35" spans="2:10" x14ac:dyDescent="0.25">
      <c r="B35" s="29">
        <v>26</v>
      </c>
      <c r="C35" s="37">
        <v>19</v>
      </c>
      <c r="D35" s="21"/>
      <c r="E35" s="18"/>
      <c r="G35" s="29">
        <v>26</v>
      </c>
      <c r="H35" s="37">
        <v>19</v>
      </c>
      <c r="I35" s="21"/>
      <c r="J35" s="18"/>
    </row>
    <row r="36" spans="2:10" x14ac:dyDescent="0.25">
      <c r="B36" s="29">
        <v>27</v>
      </c>
      <c r="C36" s="28">
        <v>22</v>
      </c>
      <c r="D36" s="21"/>
      <c r="E36" s="18"/>
      <c r="G36" s="29">
        <v>27</v>
      </c>
      <c r="H36" s="28">
        <v>22</v>
      </c>
      <c r="I36" s="21"/>
      <c r="J36" s="18"/>
    </row>
    <row r="37" spans="2:10" x14ac:dyDescent="0.25">
      <c r="B37" s="29">
        <v>28</v>
      </c>
      <c r="C37" s="28">
        <v>23</v>
      </c>
      <c r="D37" s="21"/>
      <c r="E37" s="18"/>
      <c r="G37" s="29">
        <v>28</v>
      </c>
      <c r="H37" s="28">
        <v>23</v>
      </c>
      <c r="I37" s="21"/>
      <c r="J37" s="18"/>
    </row>
    <row r="38" spans="2:10" x14ac:dyDescent="0.25">
      <c r="B38" s="29">
        <v>29</v>
      </c>
      <c r="C38" s="28">
        <v>26</v>
      </c>
      <c r="D38" s="21"/>
      <c r="E38" s="18"/>
      <c r="G38" s="29">
        <v>29</v>
      </c>
      <c r="H38" s="28">
        <v>26</v>
      </c>
      <c r="I38" s="21"/>
      <c r="J38" s="18"/>
    </row>
    <row r="39" spans="2:10" x14ac:dyDescent="0.25">
      <c r="B39" s="29">
        <v>30</v>
      </c>
      <c r="C39" s="28">
        <v>27</v>
      </c>
      <c r="D39" s="21"/>
      <c r="E39" s="18"/>
      <c r="G39" s="29">
        <v>30</v>
      </c>
      <c r="H39" s="28">
        <v>27</v>
      </c>
      <c r="I39" s="21"/>
      <c r="J39" s="18"/>
    </row>
    <row r="40" spans="2:10" x14ac:dyDescent="0.25">
      <c r="B40" s="29">
        <v>31</v>
      </c>
      <c r="C40" s="28">
        <v>30</v>
      </c>
      <c r="D40" s="21"/>
      <c r="E40" s="18"/>
      <c r="G40" s="29">
        <v>31</v>
      </c>
      <c r="H40" s="28">
        <v>30</v>
      </c>
      <c r="I40" s="21"/>
      <c r="J40" s="18"/>
    </row>
    <row r="41" spans="2:10" ht="15.75" thickBot="1" x14ac:dyDescent="0.3">
      <c r="B41" s="30">
        <v>32</v>
      </c>
      <c r="C41" s="31">
        <v>31</v>
      </c>
      <c r="D41" s="22"/>
      <c r="E41" s="19"/>
      <c r="G41" s="30">
        <v>32</v>
      </c>
      <c r="H41" s="31">
        <v>31</v>
      </c>
      <c r="I41" s="22"/>
      <c r="J41" s="19"/>
    </row>
  </sheetData>
  <sheetProtection algorithmName="SHA-512" hashValue="HabEXnEiJ+7/s6UFFx++cw10dVrNQE52+XTwfEKdkUUVPzObrq7NdLIRZzp9nfSae+6vaWQSs8aDvUHMsG9+yg==" saltValue="y+1mzw6KN4CGRu58Jl8+4A==" spinCount="100000" sheet="1" objects="1" scenarios="1"/>
  <sortState ref="I10:J25">
    <sortCondition ref="I10:I25"/>
  </sortState>
  <mergeCells count="3">
    <mergeCell ref="B2:J4"/>
    <mergeCell ref="B8:E8"/>
    <mergeCell ref="G8:J8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showGridLines="0" showRowColHeaders="0" view="pageBreakPreview" zoomScale="95" zoomScaleNormal="100" zoomScaleSheetLayoutView="95" workbookViewId="0"/>
  </sheetViews>
  <sheetFormatPr baseColWidth="10" defaultRowHeight="15" x14ac:dyDescent="0.25"/>
  <cols>
    <col min="1" max="1" width="11.42578125" customWidth="1"/>
    <col min="3" max="3" width="16.28515625" customWidth="1"/>
    <col min="4" max="4" width="30.7109375" customWidth="1"/>
    <col min="8" max="8" width="20" customWidth="1"/>
    <col min="9" max="9" width="12.5703125" customWidth="1"/>
  </cols>
  <sheetData>
    <row r="2" spans="2:10" ht="15" customHeight="1" x14ac:dyDescent="0.25">
      <c r="B2" s="55" t="s">
        <v>23</v>
      </c>
      <c r="C2" s="55"/>
      <c r="D2" s="55"/>
      <c r="E2" s="55"/>
      <c r="F2" s="55"/>
      <c r="G2" s="55"/>
      <c r="H2" s="55"/>
      <c r="I2" s="52"/>
      <c r="J2" s="52"/>
    </row>
    <row r="3" spans="2:10" ht="15" customHeight="1" x14ac:dyDescent="0.25">
      <c r="B3" s="55"/>
      <c r="C3" s="55"/>
      <c r="D3" s="55"/>
      <c r="E3" s="55"/>
      <c r="F3" s="55"/>
      <c r="G3" s="55"/>
      <c r="H3" s="55"/>
      <c r="I3" s="52"/>
      <c r="J3" s="52"/>
    </row>
    <row r="4" spans="2:10" ht="15" customHeight="1" x14ac:dyDescent="0.25">
      <c r="B4" s="55"/>
      <c r="C4" s="55"/>
      <c r="D4" s="55"/>
      <c r="E4" s="55"/>
      <c r="F4" s="55"/>
      <c r="G4" s="55"/>
      <c r="H4" s="55"/>
      <c r="I4" s="52"/>
      <c r="J4" s="52"/>
    </row>
    <row r="6" spans="2:10" x14ac:dyDescent="0.25">
      <c r="B6" t="s">
        <v>44</v>
      </c>
      <c r="C6" s="3"/>
      <c r="E6" s="3"/>
      <c r="G6" s="1"/>
      <c r="H6" s="3"/>
      <c r="J6" s="3"/>
    </row>
    <row r="7" spans="2:10" x14ac:dyDescent="0.25">
      <c r="B7" t="s">
        <v>45</v>
      </c>
      <c r="C7" s="51"/>
      <c r="E7" s="51"/>
      <c r="G7" s="1"/>
      <c r="H7" s="51"/>
      <c r="J7" s="51"/>
    </row>
    <row r="8" spans="2:10" x14ac:dyDescent="0.25">
      <c r="B8" t="s">
        <v>46</v>
      </c>
      <c r="C8" s="3"/>
      <c r="E8" s="3"/>
      <c r="G8" s="1"/>
      <c r="H8" s="3"/>
      <c r="J8" s="3"/>
    </row>
    <row r="9" spans="2:10" x14ac:dyDescent="0.25">
      <c r="B9" s="15" t="s">
        <v>47</v>
      </c>
      <c r="C9" s="3"/>
      <c r="E9" s="3"/>
      <c r="G9" s="1"/>
      <c r="H9" s="3"/>
      <c r="J9" s="3"/>
    </row>
    <row r="10" spans="2:10" x14ac:dyDescent="0.25">
      <c r="B10" s="15" t="s">
        <v>52</v>
      </c>
      <c r="C10" s="53"/>
      <c r="E10" s="53"/>
      <c r="G10" s="1"/>
      <c r="H10" s="53"/>
      <c r="J10" s="53"/>
    </row>
    <row r="11" spans="2:10" x14ac:dyDescent="0.25">
      <c r="B11" s="15" t="s">
        <v>58</v>
      </c>
      <c r="C11" s="53"/>
      <c r="E11" s="53"/>
      <c r="G11" s="1"/>
      <c r="H11" s="53"/>
      <c r="J11" s="53"/>
    </row>
    <row r="12" spans="2:10" x14ac:dyDescent="0.25">
      <c r="B12" s="15" t="s">
        <v>59</v>
      </c>
      <c r="C12" s="3"/>
      <c r="E12" s="3"/>
      <c r="G12" s="1"/>
      <c r="H12" s="3"/>
      <c r="J12" s="3"/>
    </row>
    <row r="13" spans="2:10" x14ac:dyDescent="0.25">
      <c r="B13" s="15"/>
      <c r="C13" s="53"/>
      <c r="E13" s="53"/>
      <c r="G13" s="1"/>
      <c r="H13" s="53"/>
      <c r="J13" s="53"/>
    </row>
    <row r="14" spans="2:10" x14ac:dyDescent="0.25">
      <c r="B14" s="23" t="s">
        <v>12</v>
      </c>
      <c r="C14" s="3"/>
      <c r="E14" s="3"/>
      <c r="F14" s="23" t="s">
        <v>12</v>
      </c>
      <c r="G14" s="1"/>
      <c r="H14" s="3"/>
      <c r="J14" s="3"/>
    </row>
    <row r="15" spans="2:10" x14ac:dyDescent="0.25">
      <c r="B15" t="s">
        <v>13</v>
      </c>
      <c r="C15" s="3"/>
      <c r="D15" s="3">
        <v>0</v>
      </c>
      <c r="F15" t="s">
        <v>15</v>
      </c>
      <c r="G15" s="1"/>
      <c r="H15" s="3">
        <v>0</v>
      </c>
    </row>
    <row r="16" spans="2:10" x14ac:dyDescent="0.25">
      <c r="B16" t="s">
        <v>14</v>
      </c>
      <c r="C16" s="3"/>
      <c r="D16" s="3">
        <v>2</v>
      </c>
      <c r="F16" t="s">
        <v>16</v>
      </c>
      <c r="G16" s="1"/>
      <c r="H16" s="53">
        <v>2</v>
      </c>
    </row>
    <row r="17" spans="2:11" x14ac:dyDescent="0.25">
      <c r="B17" t="s">
        <v>17</v>
      </c>
      <c r="C17" s="3"/>
      <c r="D17" s="3">
        <v>4</v>
      </c>
      <c r="F17" t="s">
        <v>19</v>
      </c>
      <c r="G17" s="1"/>
      <c r="H17" s="53">
        <v>4</v>
      </c>
    </row>
    <row r="18" spans="2:11" x14ac:dyDescent="0.25">
      <c r="B18" t="s">
        <v>15</v>
      </c>
      <c r="C18" s="3"/>
      <c r="D18" s="3">
        <v>4</v>
      </c>
      <c r="F18" t="s">
        <v>57</v>
      </c>
      <c r="G18" s="1"/>
      <c r="H18" s="53">
        <v>6</v>
      </c>
    </row>
    <row r="19" spans="2:11" x14ac:dyDescent="0.25">
      <c r="B19" t="s">
        <v>18</v>
      </c>
      <c r="C19" s="3"/>
      <c r="D19" s="3">
        <v>6</v>
      </c>
      <c r="G19" s="1"/>
      <c r="H19" s="3"/>
    </row>
    <row r="20" spans="2:11" x14ac:dyDescent="0.25">
      <c r="B20" t="s">
        <v>16</v>
      </c>
      <c r="C20" s="3"/>
      <c r="D20" s="3">
        <v>6</v>
      </c>
      <c r="G20" s="1"/>
      <c r="H20" s="3"/>
      <c r="J20" s="3"/>
    </row>
    <row r="21" spans="2:11" x14ac:dyDescent="0.25">
      <c r="B21" t="s">
        <v>51</v>
      </c>
      <c r="C21" s="53"/>
      <c r="D21" s="53">
        <v>8</v>
      </c>
      <c r="G21" s="1"/>
      <c r="H21" s="53"/>
      <c r="J21" s="53"/>
    </row>
    <row r="22" spans="2:11" x14ac:dyDescent="0.25">
      <c r="B22" s="1"/>
      <c r="C22" s="3"/>
      <c r="E22" s="3"/>
      <c r="G22" s="1"/>
      <c r="H22" s="3"/>
      <c r="J22" s="3"/>
    </row>
    <row r="23" spans="2:11" x14ac:dyDescent="0.25">
      <c r="B23" s="24" t="s">
        <v>77</v>
      </c>
      <c r="C23" s="3"/>
      <c r="E23" s="3"/>
      <c r="G23" s="1"/>
      <c r="H23" s="3"/>
      <c r="J23" s="3"/>
    </row>
    <row r="24" spans="2:11" x14ac:dyDescent="0.25">
      <c r="B24" s="24" t="s">
        <v>60</v>
      </c>
      <c r="C24" s="51"/>
      <c r="E24" s="51"/>
      <c r="G24" s="1"/>
      <c r="H24" s="51"/>
      <c r="J24" s="51"/>
    </row>
    <row r="25" spans="2:11" x14ac:dyDescent="0.25">
      <c r="B25" s="15"/>
      <c r="C25" s="3"/>
      <c r="E25" s="3"/>
      <c r="G25" s="1"/>
      <c r="H25" s="3"/>
      <c r="J25" s="3"/>
    </row>
    <row r="26" spans="2:11" x14ac:dyDescent="0.25">
      <c r="B26" s="23" t="s">
        <v>20</v>
      </c>
      <c r="C26" s="3"/>
      <c r="D26" s="15" t="s">
        <v>1</v>
      </c>
      <c r="F26" t="s">
        <v>22</v>
      </c>
      <c r="G26" s="1"/>
      <c r="H26" s="3"/>
      <c r="J26" s="3"/>
    </row>
    <row r="27" spans="2:11" x14ac:dyDescent="0.25">
      <c r="B27" t="s">
        <v>69</v>
      </c>
      <c r="C27" s="15"/>
      <c r="D27" s="15" t="s">
        <v>71</v>
      </c>
      <c r="F27" s="15" t="s">
        <v>72</v>
      </c>
      <c r="G27" s="24"/>
      <c r="H27" s="15"/>
      <c r="J27" s="3"/>
    </row>
    <row r="28" spans="2:11" x14ac:dyDescent="0.25">
      <c r="B28" t="s">
        <v>70</v>
      </c>
      <c r="C28" s="15"/>
      <c r="D28" s="15" t="s">
        <v>73</v>
      </c>
      <c r="F28" s="15" t="s">
        <v>73</v>
      </c>
      <c r="G28" s="24"/>
      <c r="H28" s="15"/>
      <c r="J28" s="15"/>
      <c r="K28" s="24"/>
    </row>
    <row r="29" spans="2:11" x14ac:dyDescent="0.25">
      <c r="B29" t="s">
        <v>21</v>
      </c>
      <c r="C29" s="3"/>
      <c r="D29" s="15" t="s">
        <v>74</v>
      </c>
      <c r="F29" s="15" t="s">
        <v>74</v>
      </c>
      <c r="G29" s="24"/>
      <c r="H29" s="15"/>
      <c r="J29" s="15"/>
      <c r="K29" s="24"/>
    </row>
    <row r="30" spans="2:11" x14ac:dyDescent="0.25">
      <c r="J30" s="15"/>
      <c r="K30" s="24"/>
    </row>
    <row r="31" spans="2:11" x14ac:dyDescent="0.25">
      <c r="B31" t="s">
        <v>53</v>
      </c>
    </row>
    <row r="32" spans="2:11" x14ac:dyDescent="0.25">
      <c r="B32" t="s">
        <v>54</v>
      </c>
    </row>
    <row r="33" spans="2:2" x14ac:dyDescent="0.25">
      <c r="B33" t="s">
        <v>55</v>
      </c>
    </row>
    <row r="34" spans="2:2" x14ac:dyDescent="0.25">
      <c r="B34" s="34" t="s">
        <v>75</v>
      </c>
    </row>
  </sheetData>
  <sheetProtection algorithmName="SHA-512" hashValue="9A2/ud9F0qZj8gARGPwGaKuPTy+t3khx7Ca6CpfsaTsWHgoINvRyagiUzVMC1Ko6UiKJCgVGnBkREVqzv7vnug==" saltValue="cqQRp6itbwUkuZUDcLezuA==" spinCount="100000" sheet="1" objects="1" scenarios="1"/>
  <mergeCells count="1">
    <mergeCell ref="B2:H4"/>
  </mergeCells>
  <pageMargins left="0.7" right="0.7" top="0.78740157499999996" bottom="0.78740157499999996" header="0.3" footer="0.3"/>
  <pageSetup paperSize="9" scale="44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04"/>
  <sheetViews>
    <sheetView showGridLines="0" showRowColHeaders="0" topLeftCell="N1" zoomScale="70" zoomScaleNormal="70" workbookViewId="0">
      <selection activeCell="N1" sqref="N1"/>
    </sheetView>
  </sheetViews>
  <sheetFormatPr baseColWidth="10" defaultRowHeight="15" x14ac:dyDescent="0.25"/>
  <cols>
    <col min="1" max="1" width="4.28515625" style="2" hidden="1" customWidth="1"/>
    <col min="2" max="2" width="6.7109375" style="2" hidden="1" customWidth="1"/>
    <col min="3" max="4" width="2.7109375" style="3" hidden="1" customWidth="1"/>
    <col min="5" max="5" width="35.7109375" style="3" hidden="1" customWidth="1"/>
    <col min="6" max="6" width="5.7109375" style="2" hidden="1" customWidth="1"/>
    <col min="7" max="7" width="1.7109375" style="3" hidden="1" customWidth="1"/>
    <col min="8" max="8" width="5.7109375" style="2" hidden="1" customWidth="1"/>
    <col min="9" max="10" width="4.7109375" style="3" hidden="1" customWidth="1"/>
    <col min="11" max="11" width="6.7109375" style="2" hidden="1" customWidth="1"/>
    <col min="12" max="13" width="2.7109375" style="2" hidden="1" customWidth="1"/>
    <col min="14" max="14" width="35.7109375" style="2" customWidth="1"/>
    <col min="15" max="15" width="5.7109375" style="2" customWidth="1"/>
    <col min="16" max="16" width="1.7109375" style="2" customWidth="1"/>
    <col min="17" max="17" width="5.7109375" style="2" customWidth="1"/>
    <col min="18" max="19" width="4.7109375" style="2" customWidth="1"/>
    <col min="20" max="20" width="6.7109375" style="2" hidden="1" customWidth="1"/>
    <col min="21" max="22" width="2.7109375" style="2" hidden="1" customWidth="1"/>
    <col min="23" max="23" width="35.7109375" style="2" customWidth="1"/>
    <col min="24" max="24" width="5.7109375" style="2" customWidth="1"/>
    <col min="25" max="25" width="1.7109375" style="2" customWidth="1"/>
    <col min="26" max="26" width="5.7109375" style="2" customWidth="1"/>
    <col min="27" max="28" width="4.7109375" style="2" customWidth="1"/>
    <col min="29" max="29" width="6.7109375" style="2" hidden="1" customWidth="1"/>
    <col min="30" max="31" width="2.7109375" style="2" hidden="1" customWidth="1"/>
    <col min="32" max="32" width="35.7109375" style="2" customWidth="1"/>
    <col min="33" max="33" width="5.7109375" style="2" customWidth="1"/>
    <col min="34" max="34" width="1.7109375" style="2" customWidth="1"/>
    <col min="35" max="35" width="5.7109375" style="2" customWidth="1"/>
    <col min="36" max="37" width="4.7109375" style="2" customWidth="1"/>
    <col min="38" max="38" width="6.7109375" style="2" hidden="1" customWidth="1"/>
    <col min="39" max="40" width="2.7109375" style="2" hidden="1" customWidth="1"/>
    <col min="41" max="41" width="35.7109375" style="2" customWidth="1"/>
    <col min="42" max="42" width="5.7109375" customWidth="1"/>
    <col min="43" max="43" width="1.7109375" customWidth="1"/>
    <col min="44" max="44" width="5.7109375" customWidth="1"/>
  </cols>
  <sheetData>
    <row r="3" spans="1:44" ht="15" customHeight="1" x14ac:dyDescent="0.25">
      <c r="E3" s="55" t="s">
        <v>68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5" customHeight="1" x14ac:dyDescent="0.25"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5" customHeight="1" x14ac:dyDescent="0.25"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9" spans="1:44" s="7" customFormat="1" ht="18.75" x14ac:dyDescent="0.3">
      <c r="A9" s="42"/>
      <c r="B9" s="42"/>
      <c r="C9" s="8"/>
      <c r="D9" s="42"/>
      <c r="E9" s="82" t="s">
        <v>24</v>
      </c>
      <c r="F9" s="82"/>
      <c r="G9" s="82"/>
      <c r="H9" s="82"/>
      <c r="I9" s="8"/>
      <c r="J9" s="8"/>
      <c r="K9" s="42"/>
      <c r="L9" s="42"/>
      <c r="M9" s="42"/>
      <c r="N9" s="82" t="s">
        <v>69</v>
      </c>
      <c r="O9" s="82"/>
      <c r="P9" s="82"/>
      <c r="Q9" s="82"/>
      <c r="R9" s="42"/>
      <c r="S9" s="42"/>
      <c r="T9" s="42"/>
      <c r="U9" s="42"/>
      <c r="V9" s="42"/>
      <c r="W9" s="82" t="s">
        <v>70</v>
      </c>
      <c r="X9" s="82"/>
      <c r="Y9" s="82"/>
      <c r="Z9" s="82"/>
      <c r="AA9" s="42"/>
      <c r="AB9" s="42"/>
      <c r="AC9" s="42"/>
      <c r="AD9" s="42"/>
      <c r="AE9" s="42"/>
      <c r="AF9" s="82" t="s">
        <v>49</v>
      </c>
      <c r="AG9" s="82"/>
      <c r="AH9" s="82"/>
      <c r="AI9" s="82"/>
      <c r="AJ9" s="42"/>
      <c r="AK9" s="42"/>
      <c r="AL9" s="42"/>
      <c r="AM9" s="42"/>
      <c r="AN9" s="42"/>
      <c r="AO9" s="82" t="s">
        <v>25</v>
      </c>
      <c r="AP9" s="82"/>
      <c r="AQ9" s="82"/>
      <c r="AR9" s="82"/>
    </row>
    <row r="10" spans="1:44" ht="18.75" x14ac:dyDescent="0.25">
      <c r="E10" s="88" t="s">
        <v>65</v>
      </c>
      <c r="F10" s="88"/>
      <c r="G10" s="88"/>
      <c r="H10" s="88"/>
      <c r="N10" s="87" t="s">
        <v>76</v>
      </c>
      <c r="O10" s="87"/>
      <c r="P10" s="87"/>
      <c r="Q10" s="87"/>
      <c r="W10" s="87" t="s">
        <v>42</v>
      </c>
      <c r="X10" s="87"/>
      <c r="Y10" s="87"/>
      <c r="Z10" s="87"/>
      <c r="AF10" s="86" t="s">
        <v>66</v>
      </c>
      <c r="AG10" s="86"/>
      <c r="AH10" s="86"/>
      <c r="AI10" s="86"/>
      <c r="AO10" s="82" t="s">
        <v>26</v>
      </c>
      <c r="AP10" s="82"/>
      <c r="AQ10" s="82"/>
      <c r="AR10" s="82"/>
    </row>
    <row r="11" spans="1:44" ht="15" customHeight="1" x14ac:dyDescent="0.25">
      <c r="A11" s="2">
        <v>1</v>
      </c>
      <c r="B11" s="2" t="str">
        <f>IF(VLOOKUP(A11,'Teilnehmende Mannschaften'!C10:E41,2,FALSE)="","",VLOOKUP(A11,'Teilnehmende Mannschaften'!C10:E41,2,FALSE))</f>
        <v>TuS Lachendorf</v>
      </c>
      <c r="C11" s="40">
        <f>VLOOKUP(A11,'Teilnehmende Mannschaften'!C10:E41,3,FALSE)</f>
        <v>0</v>
      </c>
      <c r="D11" s="40">
        <f>IF(C11="","",IF(C11&lt;C14,0,C11-C14))</f>
        <v>0</v>
      </c>
      <c r="E11" s="10" t="str">
        <f>IF(COUNTIF(B11:B104,"")=94,"",IF(B11="","Freilos",CONCATENATE(B11," (+",IF(D11&gt;6,6,D11),")")))</f>
        <v>TuS Lachendorf (+0)</v>
      </c>
      <c r="F11" s="62"/>
      <c r="G11" s="68" t="s">
        <v>0</v>
      </c>
      <c r="H11" s="65"/>
      <c r="I11" s="40"/>
      <c r="J11" s="40"/>
      <c r="AF11" s="87"/>
      <c r="AG11" s="87"/>
      <c r="AH11" s="87"/>
      <c r="AI11" s="87"/>
    </row>
    <row r="12" spans="1:44" ht="15" customHeight="1" x14ac:dyDescent="0.25">
      <c r="C12" s="40"/>
      <c r="D12" s="40"/>
      <c r="E12" s="4"/>
      <c r="F12" s="63"/>
      <c r="G12" s="69"/>
      <c r="H12" s="66"/>
      <c r="I12" s="41"/>
      <c r="J12" s="40"/>
    </row>
    <row r="13" spans="1:44" ht="15" customHeight="1" x14ac:dyDescent="0.25">
      <c r="C13" s="40"/>
      <c r="D13" s="40"/>
      <c r="E13" s="40"/>
      <c r="F13" s="63"/>
      <c r="G13" s="69"/>
      <c r="H13" s="66"/>
      <c r="I13" s="40"/>
      <c r="J13" s="5"/>
    </row>
    <row r="14" spans="1:44" ht="15" customHeight="1" x14ac:dyDescent="0.25">
      <c r="A14" s="2">
        <v>2</v>
      </c>
      <c r="B14" s="2" t="str">
        <f>IF(VLOOKUP(A14,'Teilnehmende Mannschaften'!C10:E41,2,FALSE)="","",VLOOKUP(A14,'Teilnehmende Mannschaften'!C10:E41,2,FALSE))</f>
        <v/>
      </c>
      <c r="C14" s="40">
        <f>VLOOKUP(A14,'Teilnehmende Mannschaften'!C10:E41,3,FALSE)</f>
        <v>0</v>
      </c>
      <c r="D14" s="40">
        <f>IF(C14="","",IF(C14&lt;C11,0,C14-C11))</f>
        <v>0</v>
      </c>
      <c r="E14" s="10" t="str">
        <f>IF(COUNTIF(B11:B104,"")=94,"",IF(B14="","Freilos",CONCATENATE(B14," (+",IF(D14&gt;6,6,D14),")")))</f>
        <v>Freilos</v>
      </c>
      <c r="F14" s="64"/>
      <c r="G14" s="70"/>
      <c r="H14" s="67"/>
      <c r="I14" s="40"/>
      <c r="J14" s="35"/>
      <c r="K14" s="2" t="str">
        <f>IF(AND(E11="Freilos",E14="Freilos"),"Freilos",IF(E11="Freilos",B14,IF(E14="Freilos",B11,IF(F11="","",IF(F11&gt;H11,B11,B14)))))</f>
        <v>TuS Lachendorf</v>
      </c>
      <c r="L14" s="2">
        <f>IF(OR(K14="Freilos",K14=""),0,VLOOKUP(K14,B11:C104,2,FALSE))</f>
        <v>0</v>
      </c>
      <c r="M14" s="40">
        <f>IF(L14="","",IF(L14&lt;L17,0,L14-L17))</f>
        <v>0</v>
      </c>
      <c r="N14" s="10" t="str">
        <f>IF(AND(K14="",K17=""),"",IF(AND(E11="Freilos",E14="Freilos"),"Freilos",IF(K14="","",IF(K14="Freilos","Freilos",CONCATENATE(K14," (+",IF(M14&gt;6,6,M14),")")))))</f>
        <v>TuS Lachendorf (+0)</v>
      </c>
      <c r="O14" s="62"/>
      <c r="P14" s="68" t="s">
        <v>0</v>
      </c>
      <c r="Q14" s="65"/>
    </row>
    <row r="15" spans="1:44" ht="15" customHeight="1" x14ac:dyDescent="0.25">
      <c r="C15" s="40"/>
      <c r="D15" s="40"/>
      <c r="E15" s="4"/>
      <c r="G15" s="40"/>
      <c r="I15" s="40"/>
      <c r="J15" s="4"/>
      <c r="K15" s="43"/>
      <c r="L15" s="43"/>
      <c r="M15" s="43"/>
      <c r="N15" s="59"/>
      <c r="O15" s="63"/>
      <c r="P15" s="69"/>
      <c r="Q15" s="66"/>
      <c r="R15" s="44"/>
    </row>
    <row r="16" spans="1:44" ht="15" customHeight="1" x14ac:dyDescent="0.25">
      <c r="C16" s="40"/>
      <c r="D16" s="40"/>
      <c r="E16" s="40"/>
      <c r="G16" s="40"/>
      <c r="I16" s="40"/>
      <c r="J16" s="4"/>
      <c r="N16" s="60"/>
      <c r="O16" s="63"/>
      <c r="P16" s="69"/>
      <c r="Q16" s="66"/>
      <c r="S16" s="45"/>
    </row>
    <row r="17" spans="1:35" ht="15" customHeight="1" x14ac:dyDescent="0.25">
      <c r="A17" s="2">
        <v>3</v>
      </c>
      <c r="B17" s="2" t="str">
        <f>IF(VLOOKUP(A17,'Teilnehmende Mannschaften'!C10:E41,2,FALSE)="","",VLOOKUP(A17,'Teilnehmende Mannschaften'!C25:E41,2,FALSE))</f>
        <v/>
      </c>
      <c r="C17" s="40">
        <f>VLOOKUP(A17,'Teilnehmende Mannschaften'!C10:E41,3,FALSE)</f>
        <v>0</v>
      </c>
      <c r="D17" s="40">
        <f>IF(C17="","",IF(C17&lt;C20,0,C17-C20))</f>
        <v>0</v>
      </c>
      <c r="E17" s="10" t="str">
        <f>IF(COUNTIF(B11:B104,"")=94,"",IF(B17="","Freilos",CONCATENATE(B17," (+",IF(D17&gt;6,6,D17),")")))</f>
        <v>Freilos</v>
      </c>
      <c r="F17" s="62"/>
      <c r="G17" s="68" t="s">
        <v>0</v>
      </c>
      <c r="H17" s="65"/>
      <c r="I17" s="40"/>
      <c r="J17" s="41"/>
      <c r="K17" s="2" t="str">
        <f>IF(AND(E17="Freilos",E20="Freilos"),"Freilos",IF(E17="Freilos",B20,IF(E20="Freilos",B17,IF(F17="","",IF(F17&gt;H17,B17,B20)))))</f>
        <v>TuS Eicklingen II</v>
      </c>
      <c r="L17" s="2">
        <f>IF(OR(K17="Freilos",K17=""),0,VLOOKUP(K17,B11:C104,2,FALSE))</f>
        <v>6</v>
      </c>
      <c r="M17" s="40">
        <f>IF(L17="","",IF(L17&lt;L14,0,L17-L14))</f>
        <v>6</v>
      </c>
      <c r="N17" s="10" t="str">
        <f>IF(AND(K17="",K14=""),"",IF(AND(E17="Freilos",E20="Freilos"),"Freilos",IF(K17="","",IF(K17="Freilos","Freilos",CONCATENATE(K17," (+",IF(M17&gt;6,6,M17),")")))))</f>
        <v>TuS Eicklingen II (+6)</v>
      </c>
      <c r="O17" s="64"/>
      <c r="P17" s="70"/>
      <c r="Q17" s="67"/>
      <c r="S17" s="45"/>
    </row>
    <row r="18" spans="1:35" ht="15" customHeight="1" x14ac:dyDescent="0.25">
      <c r="C18" s="40"/>
      <c r="D18" s="40"/>
      <c r="E18" s="4"/>
      <c r="F18" s="63"/>
      <c r="G18" s="69"/>
      <c r="H18" s="66"/>
      <c r="I18" s="41"/>
      <c r="J18" s="5"/>
      <c r="S18" s="45"/>
    </row>
    <row r="19" spans="1:35" ht="15" customHeight="1" x14ac:dyDescent="0.25">
      <c r="C19" s="40"/>
      <c r="D19" s="40"/>
      <c r="E19" s="40"/>
      <c r="F19" s="63"/>
      <c r="G19" s="69"/>
      <c r="H19" s="66"/>
      <c r="I19" s="40"/>
      <c r="J19" s="40"/>
      <c r="S19" s="45"/>
    </row>
    <row r="20" spans="1:35" ht="15" customHeight="1" x14ac:dyDescent="0.25">
      <c r="A20" s="2">
        <v>4</v>
      </c>
      <c r="B20" s="2" t="str">
        <f>IF(VLOOKUP(A20,'Teilnehmende Mannschaften'!C10:E41,2,FALSE)="","",VLOOKUP(A20,'Teilnehmende Mannschaften'!C10:E41,2,FALSE))</f>
        <v>TuS Eicklingen II</v>
      </c>
      <c r="C20" s="40">
        <f>VLOOKUP(A20,'Teilnehmende Mannschaften'!C10:E41,3,FALSE)</f>
        <v>6</v>
      </c>
      <c r="D20" s="40">
        <f>IF(C20="","",IF(C20&lt;C17,0,C20-C17))</f>
        <v>6</v>
      </c>
      <c r="E20" s="10" t="str">
        <f>IF(COUNTIF(B11:B104,"")=94,"",IF(B20="","Freilos",CONCATENATE(B20," (+",IF(D20&gt;6,6,D20),")")))</f>
        <v>TuS Eicklingen II (+6)</v>
      </c>
      <c r="F20" s="64"/>
      <c r="G20" s="70"/>
      <c r="H20" s="67"/>
      <c r="I20" s="40"/>
      <c r="J20" s="40"/>
      <c r="S20" s="46"/>
      <c r="T20" s="2" t="str">
        <f>IF(AND(N14="Freilos",N17="Freilos"),"Freilos",IF(N14="Freilos",K17,IF(N17="Freilos",K14,IF(O14="","",IF(O14&gt;Q14,K14,K17)))))</f>
        <v/>
      </c>
      <c r="U20" s="2">
        <f>IF(OR(T20="Freilos",T20=""),0,VLOOKUP(T20,B11:C104,2,FALSE))</f>
        <v>0</v>
      </c>
      <c r="V20" s="40">
        <f>IF(U20="","",IF(U20&lt;U23,0,U20-U23))</f>
        <v>0</v>
      </c>
      <c r="W20" s="10" t="str">
        <f>IF(AND(T20="",T23=""),"",IF(AND(N14="Freilos",N17="Freilos"),"Freilos",IF(T20="","",IF(T20="Freilos","Freilos",CONCATENATE(T20," (+",IF(V20&gt;6,6,V20),")")))))</f>
        <v/>
      </c>
      <c r="X20" s="62"/>
      <c r="Y20" s="68" t="s">
        <v>0</v>
      </c>
      <c r="Z20" s="65"/>
    </row>
    <row r="21" spans="1:35" ht="15" customHeight="1" x14ac:dyDescent="0.25">
      <c r="C21" s="40"/>
      <c r="D21" s="40"/>
      <c r="E21" s="4"/>
      <c r="G21" s="40"/>
      <c r="I21" s="40"/>
      <c r="J21" s="40"/>
      <c r="L21" s="40"/>
      <c r="S21" s="43"/>
      <c r="T21" s="43"/>
      <c r="U21" s="43"/>
      <c r="V21" s="43"/>
      <c r="W21" s="71"/>
      <c r="X21" s="63"/>
      <c r="Y21" s="69"/>
      <c r="Z21" s="66"/>
      <c r="AA21" s="44"/>
    </row>
    <row r="22" spans="1:35" ht="15" customHeight="1" x14ac:dyDescent="0.25">
      <c r="C22" s="40"/>
      <c r="D22" s="40"/>
      <c r="E22" s="40"/>
      <c r="G22" s="40"/>
      <c r="I22" s="40"/>
      <c r="J22" s="40"/>
      <c r="S22" s="43"/>
      <c r="W22" s="72"/>
      <c r="X22" s="63"/>
      <c r="Y22" s="69"/>
      <c r="Z22" s="66"/>
      <c r="AB22" s="45"/>
    </row>
    <row r="23" spans="1:35" ht="15" customHeight="1" x14ac:dyDescent="0.25">
      <c r="A23" s="2">
        <v>5</v>
      </c>
      <c r="B23" s="2" t="str">
        <f>IF(VLOOKUP(A23,'Teilnehmende Mannschaften'!C10:E41,2,FALSE)="","",VLOOKUP(A23,'Teilnehmende Mannschaften'!C10:E41,2,FALSE))</f>
        <v>MTV Fichte Winsen II</v>
      </c>
      <c r="C23" s="40">
        <f>VLOOKUP(A23,'Teilnehmende Mannschaften'!C10:E41,3,FALSE)</f>
        <v>6</v>
      </c>
      <c r="D23" s="40">
        <f>IF(C23="","",IF(C23&lt;C26,0,C23-C26))</f>
        <v>6</v>
      </c>
      <c r="E23" s="10" t="str">
        <f>IF(COUNTIF(B11:B104,"")=94,"",IF(B23="","Freilos",CONCATENATE(B23," (+",IF(D23&gt;6,6,D23),")")))</f>
        <v>MTV Fichte Winsen II (+6)</v>
      </c>
      <c r="F23" s="62"/>
      <c r="G23" s="68" t="s">
        <v>0</v>
      </c>
      <c r="H23" s="65"/>
      <c r="I23" s="40"/>
      <c r="J23" s="40"/>
      <c r="L23" s="40"/>
      <c r="S23" s="44"/>
      <c r="T23" s="2" t="str">
        <f>IF(AND(N26="Freilos",N29="Freilos"),"Freilos",IF(N26="Freilos",K29,IF(N29="Freilos",K26,IF(O26="","",IF(O26&gt;Q26,K26,K29)))))</f>
        <v/>
      </c>
      <c r="U23" s="2">
        <f>IF(OR(T23="Freilos",T23=""),0,VLOOKUP(T23,B11:C104,2,FALSE))</f>
        <v>0</v>
      </c>
      <c r="V23" s="40">
        <f>IF(U23="","",IF(U23&lt;U20,0,U23-U20))</f>
        <v>0</v>
      </c>
      <c r="W23" s="10" t="str">
        <f>IF(AND(T23="",T20=""),"",IF(AND(N26="Freilos",N29="Freilos"),"Freilos",IF(T23="","",IF(T23="Freilos","Freilos",CONCATENATE(T23," (+",IF(V23&gt;6,6,V23),")")))))</f>
        <v/>
      </c>
      <c r="X23" s="64"/>
      <c r="Y23" s="70"/>
      <c r="Z23" s="67"/>
      <c r="AB23" s="45"/>
    </row>
    <row r="24" spans="1:35" ht="15" customHeight="1" x14ac:dyDescent="0.25">
      <c r="C24" s="40"/>
      <c r="D24" s="40"/>
      <c r="E24" s="59"/>
      <c r="F24" s="63"/>
      <c r="G24" s="69"/>
      <c r="H24" s="66"/>
      <c r="I24" s="41"/>
      <c r="J24" s="40"/>
      <c r="S24" s="45"/>
      <c r="AB24" s="45"/>
    </row>
    <row r="25" spans="1:35" ht="15" customHeight="1" x14ac:dyDescent="0.25">
      <c r="C25" s="40"/>
      <c r="D25" s="40"/>
      <c r="E25" s="60"/>
      <c r="F25" s="63"/>
      <c r="G25" s="69"/>
      <c r="H25" s="66"/>
      <c r="I25" s="40"/>
      <c r="J25" s="5"/>
      <c r="S25" s="45"/>
      <c r="AB25" s="45"/>
      <c r="AF25" s="43"/>
    </row>
    <row r="26" spans="1:35" ht="15" customHeight="1" x14ac:dyDescent="0.25">
      <c r="A26" s="2">
        <v>6</v>
      </c>
      <c r="B26" s="2" t="str">
        <f>IF(VLOOKUP(A26,'Teilnehmende Mannschaften'!C10:E41,2,FALSE)="","",VLOOKUP(A26,'Teilnehmende Mannschaften'!C10:E41,2,FALSE))</f>
        <v/>
      </c>
      <c r="C26" s="40">
        <f>VLOOKUP(A26,'Teilnehmende Mannschaften'!C10:E41,3,FALSE)</f>
        <v>0</v>
      </c>
      <c r="D26" s="40">
        <f>IF(C26="","",IF(C26&lt;C23,0,C26-C23))</f>
        <v>0</v>
      </c>
      <c r="E26" s="10" t="str">
        <f>IF(COUNTIF(B11:B104,"")=94,"",IF(B26="","Freilos",CONCATENATE(B26," (+",IF(D26&gt;6,6,D26),")")))</f>
        <v>Freilos</v>
      </c>
      <c r="F26" s="64"/>
      <c r="G26" s="70"/>
      <c r="H26" s="67"/>
      <c r="I26" s="40"/>
      <c r="J26" s="35"/>
      <c r="K26" s="2" t="str">
        <f>IF(AND(E23="Freilos",E26="Freilos"),"Freilos",IF(E23="Freilos",B26,IF(E26="Freilos",B23,IF(F23="","",IF(F23&gt;H23,B23,B26)))))</f>
        <v>MTV Fichte Winsen II</v>
      </c>
      <c r="L26" s="2">
        <f>IF(OR(K26="Freilos",K26=""),0,VLOOKUP(K26,B11:C104,2,FALSE))</f>
        <v>6</v>
      </c>
      <c r="M26" s="40">
        <f>IF(L26="","",IF(L26&lt;L29,0,L26-L29))</f>
        <v>2</v>
      </c>
      <c r="N26" s="10" t="str">
        <f>IF(AND(K26="",K29=""),"",IF(AND(E23="Freilos",E26="Freilos"),"Freilos",IF(K26="","",IF(K26="Freilos","Freilos",CONCATENATE(K26," (+",IF(M26&gt;6,6,M26),")")))))</f>
        <v>MTV Fichte Winsen II (+2)</v>
      </c>
      <c r="O26" s="62"/>
      <c r="P26" s="68" t="s">
        <v>0</v>
      </c>
      <c r="Q26" s="65"/>
      <c r="S26" s="45"/>
      <c r="AB26" s="45"/>
      <c r="AC26" s="43"/>
      <c r="AD26" s="43"/>
      <c r="AE26" s="4"/>
      <c r="AF26" s="4"/>
      <c r="AG26" s="33"/>
      <c r="AH26" s="33"/>
      <c r="AI26" s="33"/>
    </row>
    <row r="27" spans="1:35" ht="15" customHeight="1" x14ac:dyDescent="0.25">
      <c r="C27" s="40"/>
      <c r="D27" s="40"/>
      <c r="E27" s="4"/>
      <c r="G27" s="40"/>
      <c r="I27" s="40"/>
      <c r="J27" s="4"/>
      <c r="K27" s="43"/>
      <c r="L27" s="43"/>
      <c r="M27" s="43"/>
      <c r="N27" s="59"/>
      <c r="O27" s="63"/>
      <c r="P27" s="69"/>
      <c r="Q27" s="66"/>
      <c r="R27" s="44"/>
      <c r="S27" s="45"/>
      <c r="AB27" s="45"/>
      <c r="AC27" s="43"/>
      <c r="AD27" s="43"/>
      <c r="AE27" s="43"/>
      <c r="AF27" s="43"/>
      <c r="AG27" s="33"/>
      <c r="AH27" s="33"/>
      <c r="AI27" s="33"/>
    </row>
    <row r="28" spans="1:35" ht="15" customHeight="1" x14ac:dyDescent="0.25">
      <c r="C28" s="40"/>
      <c r="D28" s="40"/>
      <c r="E28" s="40"/>
      <c r="G28" s="40"/>
      <c r="I28" s="40"/>
      <c r="J28" s="4"/>
      <c r="N28" s="60"/>
      <c r="O28" s="63"/>
      <c r="P28" s="69"/>
      <c r="Q28" s="66"/>
      <c r="AB28" s="45"/>
      <c r="AC28" s="43"/>
      <c r="AD28" s="43"/>
      <c r="AE28" s="43"/>
      <c r="AF28" s="43"/>
      <c r="AG28" s="33"/>
      <c r="AH28" s="33"/>
      <c r="AI28" s="33"/>
    </row>
    <row r="29" spans="1:35" ht="15" customHeight="1" x14ac:dyDescent="0.25">
      <c r="A29" s="2">
        <v>7</v>
      </c>
      <c r="B29" s="2" t="str">
        <f>IF(VLOOKUP(A29,'Teilnehmende Mannschaften'!C10:E41,2,FALSE)="","",VLOOKUP(A29,'Teilnehmende Mannschaften'!C10:E41,2,FALSE))</f>
        <v/>
      </c>
      <c r="C29" s="40">
        <f>VLOOKUP(A29,'Teilnehmende Mannschaften'!C10:E41,3,FALSE)</f>
        <v>0</v>
      </c>
      <c r="D29" s="40">
        <f>IF(C29="","",IF(C29&lt;C32,0,C29-C32))</f>
        <v>0</v>
      </c>
      <c r="E29" s="10" t="str">
        <f>IF(COUNTIF(B11:B104,"")=94,"",IF(B29="","Freilos",CONCATENATE(B29," (+",IF(D29&gt;6,6,D29),")")))</f>
        <v>Freilos</v>
      </c>
      <c r="F29" s="62"/>
      <c r="G29" s="68" t="s">
        <v>0</v>
      </c>
      <c r="H29" s="65"/>
      <c r="I29" s="40"/>
      <c r="J29" s="41"/>
      <c r="K29" s="2" t="str">
        <f>IF(AND(E29="Freilos",E32="Freilos"),"Freilos",IF(E29="Freilos",B32,IF(E32="Freilos",B29,IF(F29="","",IF(F29&gt;H29,B29,B32)))))</f>
        <v>TuS Celle</v>
      </c>
      <c r="L29" s="2">
        <f>IF(OR(K29="Freilos",K29=""),0,VLOOKUP(K29,B11:C104,2,FALSE))</f>
        <v>4</v>
      </c>
      <c r="M29" s="40">
        <f>IF(L29="","",IF(L29&lt;L26,0,L29-L26))</f>
        <v>0</v>
      </c>
      <c r="N29" s="10" t="str">
        <f>IF(AND(K29="",K26=""),"",IF(AND(E29="Freilos",E32="Freilos"),"Freilos",IF(K29="","",IF(K29="Freilos","Freilos",CONCATENATE(K29," (+",IF(M29&gt;6,6,M29),")")))))</f>
        <v>TuS Celle (+0)</v>
      </c>
      <c r="O29" s="64"/>
      <c r="P29" s="70"/>
      <c r="Q29" s="67"/>
      <c r="AB29" s="45"/>
      <c r="AC29" s="43"/>
      <c r="AD29" s="43"/>
      <c r="AE29" s="4"/>
      <c r="AF29" s="4"/>
      <c r="AG29" s="33"/>
      <c r="AH29" s="33"/>
      <c r="AI29" s="33"/>
    </row>
    <row r="30" spans="1:35" ht="15" customHeight="1" x14ac:dyDescent="0.25">
      <c r="C30" s="40"/>
      <c r="D30" s="40"/>
      <c r="E30" s="4"/>
      <c r="F30" s="63"/>
      <c r="G30" s="69"/>
      <c r="H30" s="66"/>
      <c r="I30" s="41"/>
      <c r="J30" s="5"/>
      <c r="AB30" s="45"/>
      <c r="AC30" s="43"/>
      <c r="AD30" s="43"/>
      <c r="AE30" s="43"/>
      <c r="AF30" s="43"/>
      <c r="AG30" s="43"/>
      <c r="AH30" s="43"/>
      <c r="AI30" s="43"/>
    </row>
    <row r="31" spans="1:35" ht="15" customHeight="1" x14ac:dyDescent="0.25">
      <c r="C31" s="40"/>
      <c r="D31" s="40"/>
      <c r="E31" s="40"/>
      <c r="F31" s="63"/>
      <c r="G31" s="69"/>
      <c r="H31" s="66"/>
      <c r="I31" s="40"/>
      <c r="J31" s="40"/>
      <c r="AB31" s="45"/>
      <c r="AC31" s="43"/>
      <c r="AD31" s="43"/>
      <c r="AE31" s="43"/>
      <c r="AF31" s="43"/>
      <c r="AG31" s="43"/>
      <c r="AH31" s="43"/>
      <c r="AI31" s="43"/>
    </row>
    <row r="32" spans="1:35" ht="15" customHeight="1" x14ac:dyDescent="0.25">
      <c r="A32" s="2">
        <v>8</v>
      </c>
      <c r="B32" s="2" t="str">
        <f>IF(VLOOKUP(A32,'Teilnehmende Mannschaften'!C10:E41,2,FALSE)="","",VLOOKUP(A32,'Teilnehmende Mannschaften'!C10:E41,2,FALSE))</f>
        <v>TuS Celle</v>
      </c>
      <c r="C32" s="40">
        <f>VLOOKUP(A32,'Teilnehmende Mannschaften'!C10:E41,3,FALSE)</f>
        <v>4</v>
      </c>
      <c r="D32" s="40">
        <f>IF(C32="","",IF(C32&lt;C29,0,C32-C29))</f>
        <v>4</v>
      </c>
      <c r="E32" s="10" t="str">
        <f>IF(COUNTIF(B11:B104,"")=94,"",IF(B32="","Freilos",CONCATENATE(B32," (+",IF(D32&gt;6,6,D32),")")))</f>
        <v>TuS Celle (+4)</v>
      </c>
      <c r="F32" s="64"/>
      <c r="G32" s="70"/>
      <c r="H32" s="67"/>
      <c r="I32" s="40"/>
      <c r="J32" s="40"/>
      <c r="W32" s="4"/>
      <c r="AB32" s="46"/>
      <c r="AC32" s="2" t="str">
        <f>IF(AND(W20="Freilos",W23="Freilos"),"Freilos",IF(W20="Freilos",T23,IF(W23="Freilos",T20,IF(X20="","",IF(X20&gt;Z20,T20,T23)))))</f>
        <v/>
      </c>
      <c r="AD32" s="43">
        <f>IF(OR(AC32="Freilos",AC32=""),0,VLOOKUP(AC32,B11:C104,2,FALSE))</f>
        <v>0</v>
      </c>
      <c r="AE32" s="40">
        <f>IF(AD32="","",IF(AD32&lt;AD35,0,AD32-AD35))</f>
        <v>0</v>
      </c>
      <c r="AF32" s="10" t="str">
        <f>IF(AND(AC32="",AC35=""),"",IF(AND(W20="Freilos",W23="Freilos"),"Freilos",IF(AC32="","",IF(AC32="Freilos","Freilos",CONCATENATE(AC32," (+",IF(AE32&gt;6,6,AE32),")")))))</f>
        <v/>
      </c>
      <c r="AG32" s="62"/>
      <c r="AH32" s="68" t="s">
        <v>0</v>
      </c>
      <c r="AI32" s="65"/>
    </row>
    <row r="33" spans="1:44" ht="15" customHeight="1" x14ac:dyDescent="0.25">
      <c r="C33" s="40"/>
      <c r="D33" s="40"/>
      <c r="E33" s="4"/>
      <c r="G33" s="40"/>
      <c r="I33" s="40"/>
      <c r="J33" s="40"/>
      <c r="W33" s="43"/>
      <c r="AB33" s="43"/>
      <c r="AC33" s="43"/>
      <c r="AD33" s="43"/>
      <c r="AE33" s="43"/>
      <c r="AF33" s="59"/>
      <c r="AG33" s="63"/>
      <c r="AH33" s="69"/>
      <c r="AI33" s="66"/>
      <c r="AJ33" s="44"/>
    </row>
    <row r="34" spans="1:44" ht="15" customHeight="1" x14ac:dyDescent="0.25">
      <c r="C34" s="40"/>
      <c r="D34" s="40"/>
      <c r="E34" s="40"/>
      <c r="G34" s="40"/>
      <c r="I34" s="40"/>
      <c r="J34" s="40"/>
      <c r="W34" s="43"/>
      <c r="AB34" s="43"/>
      <c r="AD34" s="43"/>
      <c r="AE34" s="43"/>
      <c r="AF34" s="60"/>
      <c r="AG34" s="63"/>
      <c r="AH34" s="69"/>
      <c r="AI34" s="66"/>
      <c r="AK34" s="45"/>
    </row>
    <row r="35" spans="1:44" ht="15" customHeight="1" x14ac:dyDescent="0.25">
      <c r="A35" s="2">
        <v>9</v>
      </c>
      <c r="B35" s="2" t="str">
        <f>IF(VLOOKUP(A35,'Teilnehmende Mannschaften'!C10:E41,2,FALSE)="","",VLOOKUP(A35,'Teilnehmende Mannschaften'!C10:E41,2,FALSE))</f>
        <v>TuS Eicklingen</v>
      </c>
      <c r="C35" s="40">
        <f>VLOOKUP(A35,'Teilnehmende Mannschaften'!C10:E41,3,FALSE)</f>
        <v>4</v>
      </c>
      <c r="D35" s="40">
        <f>IF(C35="","",IF(C35&lt;C38,0,C35-C38))</f>
        <v>4</v>
      </c>
      <c r="E35" s="10" t="str">
        <f>IF(COUNTIF(B11:B104,"")=94,"",IF(B35="","Freilos",CONCATENATE(B35," (+",IF(D35&gt;6,6,D35),")")))</f>
        <v>TuS Eicklingen (+4)</v>
      </c>
      <c r="F35" s="62"/>
      <c r="G35" s="68" t="s">
        <v>0</v>
      </c>
      <c r="H35" s="65"/>
      <c r="I35" s="40"/>
      <c r="J35" s="40"/>
      <c r="W35" s="4"/>
      <c r="AB35" s="44"/>
      <c r="AC35" s="2" t="str">
        <f>IF(AND(W44="Freilos",W47="Freilos"),"Freilos",IF(W44="Freilos",T47,IF(W47="Freilos",T44,IF(X44="","",IF(X44&gt;Z44,T44,T47)))))</f>
        <v/>
      </c>
      <c r="AD35" s="43">
        <f>IF(OR(AC35="Freilos",AC35=""),0,VLOOKUP(AC35,B11:C104,2,FALSE))</f>
        <v>0</v>
      </c>
      <c r="AE35" s="40">
        <f>IF(AD35="","",IF(AD35&lt;AD32,0,AD35-AD32))</f>
        <v>0</v>
      </c>
      <c r="AF35" s="10" t="str">
        <f>IF(AND(AC35="",AC32=""),"",IF(AND(W44="Freilos",W47="Freilos"),"Freilos",IF(AC35="","",IF(AC35="Freilos","Freilos",CONCATENATE(AC35," (+",IF(AE35&gt;6,6,AE35),")")))))</f>
        <v/>
      </c>
      <c r="AG35" s="64"/>
      <c r="AH35" s="70"/>
      <c r="AI35" s="67"/>
      <c r="AK35" s="45"/>
    </row>
    <row r="36" spans="1:44" ht="15" customHeight="1" x14ac:dyDescent="0.25">
      <c r="C36" s="40"/>
      <c r="D36" s="40"/>
      <c r="E36" s="59"/>
      <c r="F36" s="63"/>
      <c r="G36" s="69"/>
      <c r="H36" s="66"/>
      <c r="I36" s="41"/>
      <c r="J36" s="40"/>
      <c r="AB36" s="45"/>
      <c r="AC36" s="43"/>
      <c r="AD36" s="43"/>
      <c r="AE36" s="43"/>
      <c r="AF36" s="43"/>
      <c r="AG36" s="43"/>
      <c r="AH36" s="43"/>
      <c r="AI36" s="43"/>
      <c r="AK36" s="45"/>
    </row>
    <row r="37" spans="1:44" ht="15" customHeight="1" x14ac:dyDescent="0.25">
      <c r="C37" s="40"/>
      <c r="D37" s="40"/>
      <c r="E37" s="60"/>
      <c r="F37" s="63"/>
      <c r="G37" s="69"/>
      <c r="H37" s="66"/>
      <c r="I37" s="40"/>
      <c r="J37" s="5"/>
      <c r="AB37" s="45"/>
      <c r="AC37" s="43"/>
      <c r="AD37" s="43"/>
      <c r="AE37" s="43"/>
      <c r="AF37" s="43"/>
      <c r="AG37" s="43"/>
      <c r="AH37" s="43"/>
      <c r="AI37" s="43"/>
      <c r="AK37" s="45"/>
    </row>
    <row r="38" spans="1:44" ht="15" customHeight="1" x14ac:dyDescent="0.25">
      <c r="A38" s="2">
        <v>10</v>
      </c>
      <c r="B38" s="2" t="str">
        <f>IF(VLOOKUP(A38,'Teilnehmende Mannschaften'!C10:E41,2,FALSE)="","",VLOOKUP(A38,'Teilnehmende Mannschaften'!C10:E41,2,FALSE))</f>
        <v/>
      </c>
      <c r="C38" s="40">
        <f>VLOOKUP(A38,'Teilnehmende Mannschaften'!C10:E41,3,FALSE)</f>
        <v>0</v>
      </c>
      <c r="D38" s="40">
        <f>IF(C38="","",IF(C38&lt;C35,0,C38-C35))</f>
        <v>0</v>
      </c>
      <c r="E38" s="10" t="str">
        <f>IF(COUNTIF(B11:B104,"")=94,"",IF(B38="","Freilos",CONCATENATE(B38," (+",IF(D38&gt;6,6,D38),")")))</f>
        <v>Freilos</v>
      </c>
      <c r="F38" s="64"/>
      <c r="G38" s="70"/>
      <c r="H38" s="67"/>
      <c r="I38" s="40"/>
      <c r="J38" s="35"/>
      <c r="K38" s="2" t="str">
        <f>IF(AND(E35="Freilos",E38="Freilos"),"Freilos",IF(E35="Freilos",B38,IF(E38="Freilos",B35,IF(F35="","",IF(F35&gt;H35,B35,B38)))))</f>
        <v>TuS Eicklingen</v>
      </c>
      <c r="L38" s="2">
        <f>IF(OR(K38="Freilos",K38=""),0,VLOOKUP(K38,B11:C104,2,FALSE))</f>
        <v>4</v>
      </c>
      <c r="M38" s="40">
        <f>IF(L38="","",IF(L38&lt;L41,0,L38-L41))</f>
        <v>0</v>
      </c>
      <c r="N38" s="10" t="str">
        <f>IF(AND(K38="",K41=""),"",IF(AND(E35="Freilos",E38="Freilos"),"Freilos",IF(K38="","",IF(K38="Freilos","Freilos",CONCATENATE(K38," (+",IF(M38&gt;6,6,M38),")")))))</f>
        <v>TuS Eicklingen (+0)</v>
      </c>
      <c r="O38" s="62"/>
      <c r="P38" s="68" t="s">
        <v>0</v>
      </c>
      <c r="Q38" s="65"/>
      <c r="AB38" s="45"/>
      <c r="AC38" s="43"/>
      <c r="AD38" s="43"/>
      <c r="AE38" s="4"/>
      <c r="AF38" s="4"/>
      <c r="AG38" s="33"/>
      <c r="AH38" s="33"/>
      <c r="AI38" s="33"/>
      <c r="AK38" s="45"/>
    </row>
    <row r="39" spans="1:44" ht="15" customHeight="1" x14ac:dyDescent="0.25">
      <c r="C39" s="40"/>
      <c r="D39" s="40"/>
      <c r="E39" s="4"/>
      <c r="G39" s="40"/>
      <c r="I39" s="40"/>
      <c r="J39" s="4"/>
      <c r="K39" s="43"/>
      <c r="L39" s="43"/>
      <c r="M39" s="43"/>
      <c r="N39" s="59"/>
      <c r="O39" s="63"/>
      <c r="P39" s="69"/>
      <c r="Q39" s="66"/>
      <c r="R39" s="44"/>
      <c r="AB39" s="45"/>
      <c r="AC39" s="43"/>
      <c r="AD39" s="43"/>
      <c r="AE39" s="43"/>
      <c r="AF39" s="43"/>
      <c r="AG39" s="33"/>
      <c r="AH39" s="33"/>
      <c r="AI39" s="33"/>
      <c r="AK39" s="45"/>
    </row>
    <row r="40" spans="1:44" ht="15" customHeight="1" x14ac:dyDescent="0.25">
      <c r="C40" s="40"/>
      <c r="D40" s="40"/>
      <c r="E40" s="40"/>
      <c r="G40" s="40"/>
      <c r="I40" s="40"/>
      <c r="J40" s="4"/>
      <c r="N40" s="60"/>
      <c r="O40" s="63"/>
      <c r="P40" s="69"/>
      <c r="Q40" s="66"/>
      <c r="S40" s="45"/>
      <c r="AB40" s="45"/>
      <c r="AC40" s="43"/>
      <c r="AD40" s="43"/>
      <c r="AE40" s="43"/>
      <c r="AF40" s="43"/>
      <c r="AG40" s="33"/>
      <c r="AH40" s="33"/>
      <c r="AI40" s="33"/>
      <c r="AK40" s="45"/>
    </row>
    <row r="41" spans="1:44" ht="15" customHeight="1" x14ac:dyDescent="0.25">
      <c r="A41" s="2">
        <v>11</v>
      </c>
      <c r="B41" s="2" t="str">
        <f>IF(VLOOKUP(A41,'Teilnehmende Mannschaften'!C10:E41,2,FALSE)="","",VLOOKUP(A41,'Teilnehmende Mannschaften'!C10:E41,2,FALSE))</f>
        <v/>
      </c>
      <c r="C41" s="40">
        <f>VLOOKUP(A41,'Teilnehmende Mannschaften'!C10:E41,3,FALSE)</f>
        <v>0</v>
      </c>
      <c r="D41" s="40">
        <f>IF(C41="","",IF(C41&lt;C44,0,C41-C44))</f>
        <v>0</v>
      </c>
      <c r="E41" s="10" t="str">
        <f>IF(COUNTIF(B11:B104,"")=94,"",IF(B41="","Freilos",CONCATENATE(B41," (+",IF(D41&gt;6,6,D41),")")))</f>
        <v>Freilos</v>
      </c>
      <c r="F41" s="62"/>
      <c r="G41" s="68" t="s">
        <v>0</v>
      </c>
      <c r="H41" s="65"/>
      <c r="I41" s="40"/>
      <c r="J41" s="41"/>
      <c r="K41" s="2" t="str">
        <f>IF(AND(E41="Freilos",E44="Freilos"),"Freilos",IF(E41="Freilos",B44,IF(E44="Freilos",B41,IF(F41="","",IF(F41&gt;H41,B41,B44)))))</f>
        <v>TuS Eschede</v>
      </c>
      <c r="L41" s="2">
        <f>IF(OR(K41="Freilos",K41=""),0,VLOOKUP(K41,B11:C104,2,FALSE))</f>
        <v>6</v>
      </c>
      <c r="M41" s="40">
        <f>IF(L41="","",IF(L41&lt;L38,0,L41-L38))</f>
        <v>2</v>
      </c>
      <c r="N41" s="10" t="str">
        <f>IF(AND(K41="",K38=""),"",IF(AND(E41="Freilos",E44="Freilos"),"Freilos",IF(K41="","",IF(K41="Freilos","Freilos",CONCATENATE(K41," (+",IF(M41&gt;6,6,M41),")")))))</f>
        <v>TuS Eschede (+2)</v>
      </c>
      <c r="O41" s="64"/>
      <c r="P41" s="70"/>
      <c r="Q41" s="67"/>
      <c r="S41" s="45"/>
      <c r="AB41" s="45"/>
      <c r="AC41" s="43"/>
      <c r="AD41" s="43"/>
      <c r="AE41" s="4"/>
      <c r="AF41" s="4"/>
      <c r="AG41" s="33"/>
      <c r="AH41" s="33"/>
      <c r="AI41" s="33"/>
      <c r="AK41" s="45"/>
      <c r="AO41" s="83"/>
      <c r="AP41" s="83"/>
      <c r="AQ41" s="83"/>
      <c r="AR41" s="83"/>
    </row>
    <row r="42" spans="1:44" ht="15" customHeight="1" x14ac:dyDescent="0.25">
      <c r="C42" s="40"/>
      <c r="D42" s="40"/>
      <c r="E42" s="4"/>
      <c r="F42" s="63"/>
      <c r="G42" s="69"/>
      <c r="H42" s="66"/>
      <c r="I42" s="41"/>
      <c r="J42" s="5"/>
      <c r="S42" s="45"/>
      <c r="AB42" s="45"/>
      <c r="AF42" s="6"/>
      <c r="AK42" s="45"/>
    </row>
    <row r="43" spans="1:44" ht="15" customHeight="1" x14ac:dyDescent="0.25">
      <c r="C43" s="40"/>
      <c r="D43" s="40"/>
      <c r="E43" s="40"/>
      <c r="F43" s="63"/>
      <c r="G43" s="69"/>
      <c r="H43" s="66"/>
      <c r="I43" s="40"/>
      <c r="J43" s="40"/>
      <c r="S43" s="45"/>
      <c r="AB43" s="45"/>
      <c r="AK43" s="45"/>
    </row>
    <row r="44" spans="1:44" ht="15" customHeight="1" x14ac:dyDescent="0.25">
      <c r="A44" s="2">
        <v>12</v>
      </c>
      <c r="B44" s="2" t="str">
        <f>IF(VLOOKUP(A44,'Teilnehmende Mannschaften'!C10:E41,2,FALSE)="","",VLOOKUP(A44,'Teilnehmende Mannschaften'!C10:E41,2,FALSE))</f>
        <v>TuS Eschede</v>
      </c>
      <c r="C44" s="40">
        <f>VLOOKUP(A44,'Teilnehmende Mannschaften'!C10:E41,3,FALSE)</f>
        <v>6</v>
      </c>
      <c r="D44" s="40">
        <f>IF(C44="","",IF(C44&lt;C41,0,C44-C41))</f>
        <v>6</v>
      </c>
      <c r="E44" s="10" t="str">
        <f>IF(COUNTIF(B11:B104,"")=94,"",IF(B44="","Freilos",CONCATENATE(B44," (+",IF(D44&gt;6,6,D44),")")))</f>
        <v>TuS Eschede (+6)</v>
      </c>
      <c r="F44" s="64"/>
      <c r="G44" s="70"/>
      <c r="H44" s="67"/>
      <c r="I44" s="40"/>
      <c r="J44" s="40"/>
      <c r="S44" s="46"/>
      <c r="T44" s="2" t="str">
        <f>IF(AND(N38="Freilos",N41="Freilos"),"Freilos",IF(N38="Freilos",K41,IF(N41="Freilos",K38,IF(O38="","",IF(O38&gt;Q38,K38,K41)))))</f>
        <v/>
      </c>
      <c r="U44" s="2">
        <f>IF(OR(T44="Freilos",T44=""),0,VLOOKUP(T44,B11:C104,2,FALSE))</f>
        <v>0</v>
      </c>
      <c r="V44" s="40">
        <f>IF(U44="","",IF(U44&lt;U47,0,U44-U47))</f>
        <v>0</v>
      </c>
      <c r="W44" s="10" t="str">
        <f>IF(AND(T44="",T47=""),"",IF(AND(N38="Freilos",N41="Freilos"),"Freilos",IF(T44="","",IF(T44="Freilos","Freilos",CONCATENATE(T44," (+",IF(V44&gt;6,6,V44),")")))))</f>
        <v/>
      </c>
      <c r="X44" s="62"/>
      <c r="Y44" s="68" t="s">
        <v>0</v>
      </c>
      <c r="Z44" s="65"/>
      <c r="AB44" s="45"/>
      <c r="AK44" s="46"/>
      <c r="AL44" s="2" t="str">
        <f>IF(AND(AF32="Freilos",AF35="Freilos"),"Freilos",IF(AF32="Freilos",AC35,IF(AF35="Freilos",AC32,IF(AG32="","",IF(AG32&gt;AI32,AC32,AC35)))))</f>
        <v/>
      </c>
      <c r="AM44" s="2">
        <f>IF(OR(AL44="Freilos",AL44=""),0,VLOOKUP(AL44,B11:C104,2,FALSE))</f>
        <v>0</v>
      </c>
      <c r="AN44" s="40">
        <f>IF(AM44="","",IF(AM44&lt;AM47,0,AM44-AM47))</f>
        <v>0</v>
      </c>
      <c r="AO44" s="10" t="str">
        <f>IF(AND(AL44="",AL47=""),"",IF(AND(AF32="Freilos",AF35="Freilos"),"Freilos",IF(AL44="","",IF(AL44="Freilos","Freilos",CONCATENATE(AL44," (+",IF(AN44&gt;6,6,AN44),")")))))</f>
        <v/>
      </c>
      <c r="AP44" s="62">
        <v>0</v>
      </c>
      <c r="AQ44" s="68" t="s">
        <v>0</v>
      </c>
      <c r="AR44" s="65">
        <v>6</v>
      </c>
    </row>
    <row r="45" spans="1:44" ht="15" customHeight="1" x14ac:dyDescent="0.25">
      <c r="C45" s="40"/>
      <c r="D45" s="40"/>
      <c r="E45" s="4"/>
      <c r="G45" s="40"/>
      <c r="I45" s="40"/>
      <c r="J45" s="40"/>
      <c r="S45" s="43"/>
      <c r="T45" s="43"/>
      <c r="U45" s="43"/>
      <c r="V45" s="43"/>
      <c r="W45" s="59"/>
      <c r="X45" s="63"/>
      <c r="Y45" s="69"/>
      <c r="Z45" s="66"/>
      <c r="AA45" s="44"/>
      <c r="AB45" s="45"/>
      <c r="AK45" s="45"/>
      <c r="AP45" s="63"/>
      <c r="AQ45" s="69"/>
      <c r="AR45" s="66"/>
    </row>
    <row r="46" spans="1:44" ht="15" customHeight="1" x14ac:dyDescent="0.25">
      <c r="C46" s="40"/>
      <c r="D46" s="40"/>
      <c r="E46" s="40"/>
      <c r="G46" s="40"/>
      <c r="I46" s="40"/>
      <c r="J46" s="40"/>
      <c r="S46" s="43"/>
      <c r="W46" s="60"/>
      <c r="X46" s="63"/>
      <c r="Y46" s="69"/>
      <c r="Z46" s="66"/>
      <c r="AK46" s="45"/>
      <c r="AP46" s="63"/>
      <c r="AQ46" s="69"/>
      <c r="AR46" s="66"/>
    </row>
    <row r="47" spans="1:44" ht="15" customHeight="1" x14ac:dyDescent="0.25">
      <c r="A47" s="2">
        <v>13</v>
      </c>
      <c r="B47" s="2" t="str">
        <f>IF(VLOOKUP(A47,'Teilnehmende Mannschaften'!C10:E41,2,FALSE)="","",VLOOKUP(A47,'Teilnehmende Mannschaften'!C10:E41,2,FALSE))</f>
        <v>TuS Oldau-Ovelgönne</v>
      </c>
      <c r="C47" s="40">
        <f>VLOOKUP(A47,'Teilnehmende Mannschaften'!C10:E41,3,FALSE)</f>
        <v>6</v>
      </c>
      <c r="D47" s="40">
        <f>IF(C47="","",IF(C47&lt;C50,0,C47-C50))</f>
        <v>6</v>
      </c>
      <c r="E47" s="10" t="str">
        <f>IF(COUNTIF(B11:B104,"")=94,"",IF(B47="","Freilos",CONCATENATE(B47," (+",IF(D47&gt;6,6,D47),")")))</f>
        <v>TuS Oldau-Ovelgönne (+6)</v>
      </c>
      <c r="F47" s="62"/>
      <c r="G47" s="68" t="s">
        <v>0</v>
      </c>
      <c r="H47" s="65"/>
      <c r="I47" s="40"/>
      <c r="J47" s="40"/>
      <c r="S47" s="44"/>
      <c r="T47" s="2" t="str">
        <f>IF(AND(N50="Freilos",N53="Freilos"),"Freilos",IF(N50="Freilos",K53,IF(N53="Freilos",K50,IF(O50="","",IF(O50&gt;Q50,K50,K53)))))</f>
        <v/>
      </c>
      <c r="U47" s="2">
        <f>IF(OR(T47="Freilos",T47=""),0,VLOOKUP(T47,B11:C104,2,FALSE))</f>
        <v>0</v>
      </c>
      <c r="V47" s="40">
        <f>IF(U47="","",IF(U47&lt;U44,0,U47-U44))</f>
        <v>0</v>
      </c>
      <c r="W47" s="10" t="str">
        <f>IF(AND(T47="",T44=""),"",IF(AND(N50="Freilos",N53="Freilos"),"Freilos",IF(T47="","",IF(T47="Freilos","Freilos",CONCATENATE(T47," (+",IF(V47&gt;6,6,V47),")")))))</f>
        <v/>
      </c>
      <c r="X47" s="64"/>
      <c r="Y47" s="70"/>
      <c r="Z47" s="67"/>
      <c r="AK47" s="46"/>
      <c r="AL47" s="2" t="str">
        <f>IF(AND(AF80="Freilos",AF83="Freilos"),"Freilos",IF(AF80="Freilos",AC83,IF(AF83="Freilos",AC80,IF(AG80="","",IF(AG80&gt;AI80,AC80,AC83)))))</f>
        <v/>
      </c>
      <c r="AM47" s="2">
        <f>IF(OR(AL47="Freilos",AL47=""),0,VLOOKUP(AL47,B11:C104,2,FALSE))</f>
        <v>0</v>
      </c>
      <c r="AN47" s="40">
        <f>IF(AM47="","",IF(AM47&lt;AM44,0,AM47-AM44))</f>
        <v>0</v>
      </c>
      <c r="AO47" s="10" t="str">
        <f>IF(AND(AL47="",AL44=""),"",IF(AND(AF80="Freilos",AF83="Freilos"),"Freilos",IF(AL47="","",IF(AL47="Freilos","Freilos",CONCATENATE(AL47," (+",IF(AN47&gt;6,6,AN47),")")))))</f>
        <v/>
      </c>
      <c r="AP47" s="64"/>
      <c r="AQ47" s="70"/>
      <c r="AR47" s="67"/>
    </row>
    <row r="48" spans="1:44" ht="15" customHeight="1" x14ac:dyDescent="0.25">
      <c r="C48" s="40"/>
      <c r="D48" s="40"/>
      <c r="E48" s="4"/>
      <c r="F48" s="63"/>
      <c r="G48" s="69"/>
      <c r="H48" s="66"/>
      <c r="I48" s="41"/>
      <c r="J48" s="40"/>
      <c r="S48" s="45"/>
      <c r="AB48" s="32"/>
      <c r="AC48" s="43"/>
      <c r="AD48" s="43"/>
      <c r="AE48" s="43"/>
      <c r="AF48" s="32"/>
      <c r="AK48" s="45"/>
    </row>
    <row r="49" spans="1:37" ht="15" customHeight="1" x14ac:dyDescent="0.25">
      <c r="C49" s="40"/>
      <c r="D49" s="40"/>
      <c r="E49" s="40"/>
      <c r="F49" s="63"/>
      <c r="G49" s="69"/>
      <c r="H49" s="66"/>
      <c r="I49" s="40"/>
      <c r="J49" s="5"/>
      <c r="S49" s="45"/>
      <c r="AB49" s="32"/>
      <c r="AC49" s="43"/>
      <c r="AD49" s="43"/>
      <c r="AE49" s="43"/>
      <c r="AF49" s="32"/>
      <c r="AK49" s="45"/>
    </row>
    <row r="50" spans="1:37" ht="15" customHeight="1" x14ac:dyDescent="0.25">
      <c r="A50" s="2">
        <v>14</v>
      </c>
      <c r="B50" s="2" t="str">
        <f>IF(VLOOKUP(A50,'Teilnehmende Mannschaften'!C10:E41,2,FALSE)="","",VLOOKUP(A50,'Teilnehmende Mannschaften'!C10:E41,2,FALSE))</f>
        <v/>
      </c>
      <c r="C50" s="40">
        <f>VLOOKUP(A50,'Teilnehmende Mannschaften'!C10:E41,3,FALSE)</f>
        <v>0</v>
      </c>
      <c r="D50" s="40">
        <f>IF(C50="","",IF(C50&lt;C47,0,C50-C47))</f>
        <v>0</v>
      </c>
      <c r="E50" s="10" t="str">
        <f>IF(COUNTIF(B11:B104,"")=94,"",IF(B50="","Freilos",CONCATENATE(B50," (+",IF(D50&gt;6,6,D50),")")))</f>
        <v>Freilos</v>
      </c>
      <c r="F50" s="64"/>
      <c r="G50" s="70"/>
      <c r="H50" s="67"/>
      <c r="I50" s="40"/>
      <c r="J50" s="35"/>
      <c r="K50" s="2" t="str">
        <f>IF(AND(E47="Freilos",E50="Freilos"),"Freilos",IF(E47="Freilos",B50,IF(E50="Freilos",B47,IF(F47="","",IF(F47&gt;H47,B47,B50)))))</f>
        <v>TuS Oldau-Ovelgönne</v>
      </c>
      <c r="L50" s="2">
        <f>IF(OR(K50="Freilos",K50=""),0,VLOOKUP(K50,B11:C104,2,FALSE))</f>
        <v>6</v>
      </c>
      <c r="M50" s="40">
        <f>IF(L50="","",IF(L50&lt;L53,0,L50-L53))</f>
        <v>0</v>
      </c>
      <c r="N50" s="10" t="str">
        <f>IF(AND(K50="",K53=""),"",IF(AND(E47="Freilos",E50="Freilos"),"Freilos",IF(K50="","",IF(K50="Freilos","Freilos",CONCATENATE(K50," (+",IF(M50&gt;6,6,M50),")")))))</f>
        <v>TuS Oldau-Ovelgönne (+0)</v>
      </c>
      <c r="O50" s="62"/>
      <c r="P50" s="68" t="s">
        <v>0</v>
      </c>
      <c r="Q50" s="65"/>
      <c r="S50" s="45"/>
      <c r="AB50" s="32"/>
      <c r="AC50" s="43"/>
      <c r="AD50" s="73" t="s">
        <v>27</v>
      </c>
      <c r="AE50" s="73"/>
      <c r="AF50" s="73"/>
      <c r="AK50" s="45"/>
    </row>
    <row r="51" spans="1:37" ht="15" customHeight="1" x14ac:dyDescent="0.25">
      <c r="C51" s="40"/>
      <c r="D51" s="40"/>
      <c r="E51" s="4"/>
      <c r="G51" s="40"/>
      <c r="I51" s="40"/>
      <c r="J51" s="4"/>
      <c r="K51" s="43"/>
      <c r="L51" s="43"/>
      <c r="M51" s="43"/>
      <c r="N51" s="59"/>
      <c r="O51" s="63"/>
      <c r="P51" s="69"/>
      <c r="Q51" s="66"/>
      <c r="R51" s="44"/>
      <c r="S51" s="45"/>
      <c r="AB51" s="32"/>
      <c r="AC51" s="43"/>
      <c r="AD51" s="73"/>
      <c r="AE51" s="73"/>
      <c r="AF51" s="73"/>
      <c r="AK51" s="45"/>
    </row>
    <row r="52" spans="1:37" ht="15" customHeight="1" thickBot="1" x14ac:dyDescent="0.3">
      <c r="C52" s="40"/>
      <c r="D52" s="40"/>
      <c r="E52" s="40"/>
      <c r="G52" s="40"/>
      <c r="I52" s="40"/>
      <c r="J52" s="4"/>
      <c r="N52" s="60"/>
      <c r="O52" s="63"/>
      <c r="P52" s="69"/>
      <c r="Q52" s="66"/>
      <c r="AB52" s="32"/>
      <c r="AC52" s="43"/>
      <c r="AD52" s="43"/>
      <c r="AE52" s="43"/>
      <c r="AF52" s="32"/>
      <c r="AK52" s="45"/>
    </row>
    <row r="53" spans="1:37" ht="15" customHeight="1" x14ac:dyDescent="0.25">
      <c r="A53" s="2">
        <v>15</v>
      </c>
      <c r="B53" s="2" t="str">
        <f>IF(VLOOKUP(A53,'Teilnehmende Mannschaften'!C10:E41,2,FALSE)="","",VLOOKUP(A53,'Teilnehmende Mannschaften'!C10:E41,2,FALSE))</f>
        <v/>
      </c>
      <c r="C53" s="40">
        <f>VLOOKUP(A53,'Teilnehmende Mannschaften'!C10:E41,3,FALSE)</f>
        <v>0</v>
      </c>
      <c r="D53" s="40">
        <f>IF(C53="","",IF(C53&lt;C56,0,C53-C56))</f>
        <v>0</v>
      </c>
      <c r="E53" s="10" t="str">
        <f>IF(COUNTIF(B11:B104,"")=94,"",IF(B53="","Freilos",CONCATENATE(B53," (+",IF(D53&gt;6,6,D53),")")))</f>
        <v>Freilos</v>
      </c>
      <c r="F53" s="62"/>
      <c r="G53" s="68" t="s">
        <v>0</v>
      </c>
      <c r="H53" s="65"/>
      <c r="I53" s="40"/>
      <c r="J53" s="41"/>
      <c r="K53" s="2" t="str">
        <f>IF(AND(E53="Freilos",E56="Freilos"),"Freilos",IF(E53="Freilos",B56,IF(E56="Freilos",B53,IF(F53="","",IF(F53&gt;H53,B53,B56)))))</f>
        <v>TuS Lachendorf (wJ)</v>
      </c>
      <c r="L53" s="2">
        <f>IF(OR(K53="Freilos",K53=""),0,VLOOKUP(K53,B11:C104,2,FALSE))</f>
        <v>6</v>
      </c>
      <c r="M53" s="40">
        <f>IF(L53="","",IF(L53&lt;L50,0,L53-L50))</f>
        <v>0</v>
      </c>
      <c r="N53" s="10" t="str">
        <f>IF(AND(K53="",K50=""),"",IF(AND(E53="Freilos",E56="Freilos"),"Freilos",IF(K53="","",IF(K53="Freilos","Freilos",CONCATENATE(K53," (+",IF(M53&gt;6,6,M53),")")))))</f>
        <v>TuS Lachendorf (wJ) (+0)</v>
      </c>
      <c r="O53" s="64"/>
      <c r="P53" s="70"/>
      <c r="Q53" s="67"/>
      <c r="AB53" s="84" t="s">
        <v>7</v>
      </c>
      <c r="AC53" s="49"/>
      <c r="AD53" s="78"/>
      <c r="AE53" s="79"/>
      <c r="AF53" s="76" t="str">
        <f>IF(AO44="Freilos",AO47,IF(AO47="Freilos",AO44,IF(AP44="","",IF(AP44&gt;AR44,AL44,AL47))))</f>
        <v/>
      </c>
      <c r="AK53" s="45"/>
    </row>
    <row r="54" spans="1:37" ht="15" customHeight="1" thickBot="1" x14ac:dyDescent="0.3">
      <c r="C54" s="40"/>
      <c r="D54" s="40"/>
      <c r="E54" s="59"/>
      <c r="F54" s="63"/>
      <c r="G54" s="69"/>
      <c r="H54" s="66"/>
      <c r="I54" s="41"/>
      <c r="J54" s="5"/>
      <c r="AB54" s="85"/>
      <c r="AC54" s="50"/>
      <c r="AD54" s="80"/>
      <c r="AE54" s="81"/>
      <c r="AF54" s="77"/>
      <c r="AK54" s="45"/>
    </row>
    <row r="55" spans="1:37" ht="15" customHeight="1" thickBot="1" x14ac:dyDescent="0.3">
      <c r="C55" s="40"/>
      <c r="D55" s="40"/>
      <c r="E55" s="60"/>
      <c r="F55" s="63"/>
      <c r="G55" s="69"/>
      <c r="H55" s="66"/>
      <c r="I55" s="40"/>
      <c r="J55" s="40"/>
      <c r="AB55" s="32"/>
      <c r="AC55" s="43"/>
      <c r="AD55" s="47"/>
      <c r="AE55" s="47"/>
      <c r="AF55" s="32"/>
      <c r="AK55" s="45"/>
    </row>
    <row r="56" spans="1:37" ht="15" customHeight="1" x14ac:dyDescent="0.25">
      <c r="A56" s="2">
        <v>16</v>
      </c>
      <c r="B56" s="2" t="str">
        <f>IF(VLOOKUP(A56,'Teilnehmende Mannschaften'!C10:E41,2,FALSE)="","",VLOOKUP(A56,'Teilnehmende Mannschaften'!C10:E41,2,FALSE))</f>
        <v>TuS Lachendorf (wJ)</v>
      </c>
      <c r="C56" s="40">
        <f>VLOOKUP(A56,'Teilnehmende Mannschaften'!C10:E41,3,FALSE)</f>
        <v>6</v>
      </c>
      <c r="D56" s="40">
        <f>IF(C56="","",IF(C56&lt;C53,0,C56-C53))</f>
        <v>6</v>
      </c>
      <c r="E56" s="10" t="str">
        <f>IF(COUNTIF(B11:B104,"")=94,"",IF(B56="","Freilos",CONCATENATE(B56," (+",IF(D56&gt;6,6,D56),")")))</f>
        <v>TuS Lachendorf (wJ) (+6)</v>
      </c>
      <c r="F56" s="64"/>
      <c r="G56" s="70"/>
      <c r="H56" s="67"/>
      <c r="I56" s="40"/>
      <c r="J56" s="40"/>
      <c r="AB56" s="89" t="s">
        <v>8</v>
      </c>
      <c r="AC56" s="49"/>
      <c r="AD56" s="78"/>
      <c r="AE56" s="79"/>
      <c r="AF56" s="74" t="str">
        <f>IF(AO44="Freilos",AO44,IF(AO47="Freilos",AO47,IF(AP44="","",IF(AP44&lt;AR44,AL44,AL47))))</f>
        <v/>
      </c>
      <c r="AK56" s="45"/>
    </row>
    <row r="57" spans="1:37" ht="15.75" thickBot="1" x14ac:dyDescent="0.3">
      <c r="C57" s="40"/>
      <c r="D57" s="40"/>
      <c r="E57" s="40"/>
      <c r="G57" s="40"/>
      <c r="I57" s="40"/>
      <c r="J57" s="40"/>
      <c r="AB57" s="90"/>
      <c r="AC57" s="50"/>
      <c r="AD57" s="80"/>
      <c r="AE57" s="81"/>
      <c r="AF57" s="75"/>
      <c r="AK57" s="45"/>
    </row>
    <row r="58" spans="1:37" ht="15.75" thickBot="1" x14ac:dyDescent="0.3">
      <c r="C58" s="40"/>
      <c r="D58" s="40"/>
      <c r="E58" s="40"/>
      <c r="G58" s="40"/>
      <c r="I58" s="40"/>
      <c r="J58" s="40"/>
      <c r="AD58" s="48"/>
      <c r="AE58" s="48"/>
      <c r="AK58" s="45"/>
    </row>
    <row r="59" spans="1:37" ht="15" customHeight="1" x14ac:dyDescent="0.25">
      <c r="A59" s="2">
        <v>17</v>
      </c>
      <c r="B59" s="2" t="str">
        <f>IF(VLOOKUP(A59,'Teilnehmende Mannschaften'!C10:E41,2,FALSE)="","",VLOOKUP(A59,'Teilnehmende Mannschaften'!C10:E41,2,FALSE))</f>
        <v>TuS Lachendorf II</v>
      </c>
      <c r="C59" s="40">
        <f>VLOOKUP(A59,'Teilnehmende Mannschaften'!C10:E41,3,FALSE)</f>
        <v>2</v>
      </c>
      <c r="D59" s="40">
        <f>IF(C59="","",IF(C59&lt;C62,0,C59-C62))</f>
        <v>2</v>
      </c>
      <c r="E59" s="10" t="str">
        <f>IF(COUNTIF(B11:B104,"")=94,"",IF(B59="","Freilos",CONCATENATE(B59," (+",IF(D59&gt;6,6,D59),")")))</f>
        <v>TuS Lachendorf II (+2)</v>
      </c>
      <c r="F59" s="62"/>
      <c r="G59" s="68" t="s">
        <v>0</v>
      </c>
      <c r="H59" s="65"/>
      <c r="I59" s="40"/>
      <c r="J59" s="40"/>
      <c r="AB59" s="89" t="s">
        <v>9</v>
      </c>
      <c r="AC59" s="49"/>
      <c r="AD59" s="78"/>
      <c r="AE59" s="79"/>
      <c r="AF59" s="74" t="str">
        <f>IF(AO68="Freilos",AO71,IF(AO71="Freilos",AO68,IF(AP68="","",IF(AP68&gt;AR68,AL68,AL71))))</f>
        <v/>
      </c>
      <c r="AK59" s="45"/>
    </row>
    <row r="60" spans="1:37" ht="15" customHeight="1" thickBot="1" x14ac:dyDescent="0.3">
      <c r="C60" s="40"/>
      <c r="D60" s="40"/>
      <c r="E60" s="4"/>
      <c r="F60" s="63"/>
      <c r="G60" s="69"/>
      <c r="H60" s="66"/>
      <c r="I60" s="41"/>
      <c r="J60" s="40"/>
      <c r="AB60" s="90"/>
      <c r="AC60" s="50"/>
      <c r="AD60" s="80"/>
      <c r="AE60" s="81"/>
      <c r="AF60" s="75"/>
      <c r="AK60" s="45"/>
    </row>
    <row r="61" spans="1:37" ht="15" customHeight="1" thickBot="1" x14ac:dyDescent="0.3">
      <c r="C61" s="40"/>
      <c r="D61" s="40"/>
      <c r="E61" s="40"/>
      <c r="F61" s="63"/>
      <c r="G61" s="69"/>
      <c r="H61" s="66"/>
      <c r="I61" s="40"/>
      <c r="J61" s="5"/>
      <c r="AD61" s="48"/>
      <c r="AE61" s="48"/>
      <c r="AK61" s="45"/>
    </row>
    <row r="62" spans="1:37" ht="15" customHeight="1" x14ac:dyDescent="0.25">
      <c r="A62" s="2">
        <v>18</v>
      </c>
      <c r="B62" s="2" t="str">
        <f>IF(VLOOKUP(A62,'Teilnehmende Mannschaften'!C10:E41,2,FALSE)="","",VLOOKUP(A62,'Teilnehmende Mannschaften'!C10:E41,2,FALSE))</f>
        <v/>
      </c>
      <c r="C62" s="40">
        <f>VLOOKUP(A62,'Teilnehmende Mannschaften'!C10:E41,3,FALSE)</f>
        <v>0</v>
      </c>
      <c r="D62" s="40">
        <f>IF(C62="","",IF(C62&lt;C59,0,C62-C59))</f>
        <v>0</v>
      </c>
      <c r="E62" s="10" t="str">
        <f>IF(COUNTIF(B11:B104,"")=94,"",IF(B62="","Freilos",CONCATENATE(B62," (+",IF(D62&gt;6,6,D62),")")))</f>
        <v>Freilos</v>
      </c>
      <c r="F62" s="64"/>
      <c r="G62" s="70"/>
      <c r="H62" s="67"/>
      <c r="I62" s="40"/>
      <c r="J62" s="35"/>
      <c r="K62" s="2" t="str">
        <f>IF(AND(E59="Freilos",E62="Freilos"),"Freilos",IF(E59="Freilos",B62,IF(E62="Freilos",B59,IF(F59="","",IF(F59&gt;H59,B59,B62)))))</f>
        <v>TuS Lachendorf II</v>
      </c>
      <c r="L62" s="2">
        <f>IF(OR(K62="Freilos",K62=""),0,VLOOKUP(K62,B11:C104,2,FALSE))</f>
        <v>2</v>
      </c>
      <c r="M62" s="40">
        <f>IF(L62="","",IF(L62&lt;L65,0,L62-L65))</f>
        <v>0</v>
      </c>
      <c r="N62" s="10" t="str">
        <f>IF(AND(K62="",K65=""),"",IF(AND(E59="Freilos",E62="Freilos"),"Freilos",IF(K62="","",IF(K62="Freilos","Freilos",CONCATENATE(K62," (+",IF(M62&gt;6,6,M62),")")))))</f>
        <v>TuS Lachendorf II (+0)</v>
      </c>
      <c r="O62" s="62"/>
      <c r="P62" s="68" t="s">
        <v>0</v>
      </c>
      <c r="Q62" s="65"/>
      <c r="AB62" s="89" t="s">
        <v>10</v>
      </c>
      <c r="AC62" s="49"/>
      <c r="AD62" s="78"/>
      <c r="AE62" s="79"/>
      <c r="AF62" s="74" t="str">
        <f>IF(AO68="Freilos",AO68,IF(AO71="Freilos",AO71,IF(AP68="","",IF(AP68&lt;AR68,AL68,AL71))))</f>
        <v/>
      </c>
      <c r="AK62" s="45"/>
    </row>
    <row r="63" spans="1:37" ht="15" customHeight="1" thickBot="1" x14ac:dyDescent="0.3">
      <c r="C63" s="40"/>
      <c r="D63" s="40"/>
      <c r="E63" s="4"/>
      <c r="G63" s="40"/>
      <c r="I63" s="40"/>
      <c r="J63" s="4"/>
      <c r="K63" s="43"/>
      <c r="L63" s="43"/>
      <c r="M63" s="43"/>
      <c r="N63" s="59"/>
      <c r="O63" s="63"/>
      <c r="P63" s="69"/>
      <c r="Q63" s="66"/>
      <c r="R63" s="44"/>
      <c r="AB63" s="90"/>
      <c r="AC63" s="50"/>
      <c r="AD63" s="80"/>
      <c r="AE63" s="81"/>
      <c r="AF63" s="75"/>
      <c r="AK63" s="45"/>
    </row>
    <row r="64" spans="1:37" ht="15" customHeight="1" x14ac:dyDescent="0.25">
      <c r="C64" s="40"/>
      <c r="D64" s="40"/>
      <c r="E64" s="40"/>
      <c r="G64" s="40"/>
      <c r="I64" s="40"/>
      <c r="J64" s="4"/>
      <c r="N64" s="60"/>
      <c r="O64" s="63"/>
      <c r="P64" s="69"/>
      <c r="Q64" s="66"/>
      <c r="S64" s="45"/>
      <c r="AK64" s="45"/>
    </row>
    <row r="65" spans="1:44" ht="15" customHeight="1" x14ac:dyDescent="0.25">
      <c r="A65" s="2">
        <v>19</v>
      </c>
      <c r="B65" s="2" t="str">
        <f>IF(VLOOKUP(A65,'Teilnehmende Mannschaften'!C10:E41,2,FALSE)="","",VLOOKUP(A65,'Teilnehmende Mannschaften'!C10:E41,2,FALSE))</f>
        <v/>
      </c>
      <c r="C65" s="40">
        <f>VLOOKUP(A65,'Teilnehmende Mannschaften'!C10:E41,3,FALSE)</f>
        <v>0</v>
      </c>
      <c r="D65" s="40">
        <f>IF(C65="","",IF(C65&lt;C68,0,C65-C68))</f>
        <v>0</v>
      </c>
      <c r="E65" s="10" t="str">
        <f>IF(COUNTIF(B11:B104,"")=94,"",IF(B65="","Freilos",CONCATENATE(B65," (+",IF(D65&gt;6,6,D65),")")))</f>
        <v>Freilos</v>
      </c>
      <c r="F65" s="62"/>
      <c r="G65" s="68" t="s">
        <v>0</v>
      </c>
      <c r="H65" s="65"/>
      <c r="I65" s="40"/>
      <c r="J65" s="41"/>
      <c r="K65" s="2" t="str">
        <f>IF(AND(E65="Freilos",E68="Freilos"),"Freilos",IF(E65="Freilos",B68,IF(E68="Freilos",B65,IF(F65="","",IF(F65&gt;H65,B65,B68)))))</f>
        <v xml:space="preserve">VfL Westercelle  </v>
      </c>
      <c r="L65" s="2">
        <f>IF(OR(K65="Freilos",K65=""),0,VLOOKUP(K65,B11:C104,2,FALSE))</f>
        <v>6</v>
      </c>
      <c r="M65" s="40">
        <f>IF(L65="","",IF(L65&lt;L62,0,L65-L62))</f>
        <v>4</v>
      </c>
      <c r="N65" s="10" t="str">
        <f>IF(AND(K65="",K62=""),"",IF(AND(E65="Freilos",E68="Freilos"),"Freilos",IF(K65="","",IF(K65="Freilos","Freilos",CONCATENATE(K65," (+",IF(M65&gt;6,6,M65),")")))))</f>
        <v>VfL Westercelle   (+4)</v>
      </c>
      <c r="O65" s="64"/>
      <c r="P65" s="70"/>
      <c r="Q65" s="67"/>
      <c r="S65" s="45"/>
      <c r="AK65" s="45"/>
    </row>
    <row r="66" spans="1:44" ht="15" customHeight="1" x14ac:dyDescent="0.25">
      <c r="C66" s="40"/>
      <c r="D66" s="40"/>
      <c r="E66" s="4"/>
      <c r="F66" s="63"/>
      <c r="G66" s="69"/>
      <c r="H66" s="66"/>
      <c r="I66" s="41"/>
      <c r="J66" s="5"/>
      <c r="S66" s="45"/>
      <c r="AK66" s="45"/>
    </row>
    <row r="67" spans="1:44" ht="15" customHeight="1" x14ac:dyDescent="0.25">
      <c r="C67" s="40"/>
      <c r="D67" s="40"/>
      <c r="E67" s="40"/>
      <c r="F67" s="63"/>
      <c r="G67" s="69"/>
      <c r="H67" s="66"/>
      <c r="I67" s="40"/>
      <c r="J67" s="40"/>
      <c r="S67" s="45"/>
      <c r="AK67" s="45"/>
    </row>
    <row r="68" spans="1:44" ht="15" customHeight="1" x14ac:dyDescent="0.25">
      <c r="A68" s="2">
        <v>20</v>
      </c>
      <c r="B68" s="2" t="str">
        <f>IF(VLOOKUP(A68,'Teilnehmende Mannschaften'!C10:E41,2,FALSE)="","",VLOOKUP(A68,'Teilnehmende Mannschaften'!C10:E41,2,FALSE))</f>
        <v xml:space="preserve">VfL Westercelle  </v>
      </c>
      <c r="C68" s="40">
        <f>VLOOKUP(A68,'Teilnehmende Mannschaften'!C10:E41,3,FALSE)</f>
        <v>6</v>
      </c>
      <c r="D68" s="40">
        <f>IF(C68="","",IF(C68&lt;C65,0,C68-C65))</f>
        <v>6</v>
      </c>
      <c r="E68" s="10" t="str">
        <f>IF(COUNTIF(B11:B104,"")=94,"",IF(B68="","Freilos",CONCATENATE(B68," (+",IF(D68&gt;6,6,D68),")")))</f>
        <v>VfL Westercelle   (+6)</v>
      </c>
      <c r="F68" s="64"/>
      <c r="G68" s="70"/>
      <c r="H68" s="67"/>
      <c r="I68" s="40"/>
      <c r="J68" s="40"/>
      <c r="S68" s="46"/>
      <c r="T68" s="2" t="str">
        <f>IF(AND(N62="Freilos",N65="Freilos"),"Freilos",IF(N62="Freilos",K65,IF(N65="Freilos",K62,IF(O62="","",IF(O62&gt;Q62,K62,K65)))))</f>
        <v/>
      </c>
      <c r="U68" s="2">
        <f>IF(OR(T68="Freilos",T68=""),0,VLOOKUP(T68,B11:C104,2,FALSE))</f>
        <v>0</v>
      </c>
      <c r="V68" s="40">
        <f>IF(U68="","",IF(U68&lt;U71,0,U68-U71))</f>
        <v>0</v>
      </c>
      <c r="W68" s="10" t="str">
        <f>IF(AND(T68="",T71=""),"",IF(AND(N62="Freilos",N65="Freilos"),"Freilos",IF(T68="","",IF(T68="Freilos","Freilos",CONCATENATE(T68," (+",IF(V68&gt;6,6,V68),")")))))</f>
        <v/>
      </c>
      <c r="X68" s="62"/>
      <c r="Y68" s="68" t="s">
        <v>0</v>
      </c>
      <c r="Z68" s="65"/>
      <c r="AK68" s="46"/>
      <c r="AL68" s="2" t="str">
        <f>IF(AND(AF32="Freilos",AF35="Freilos"),"Freilos",IF(AF32="Freilos",AC32,IF(AF35="Freilos",AC35,IF(AG32="","",IF(AI32&gt;AG32,AC32,AC35)))))</f>
        <v/>
      </c>
      <c r="AM68" s="2">
        <f>IF(OR(AL68="Freilos",AL68=""),0,VLOOKUP(AL68,B11:C104,2,FALSE))</f>
        <v>0</v>
      </c>
      <c r="AN68" s="40">
        <f>IF(AM68="","",IF(AM68&lt;AM71,0,AM68-AM71))</f>
        <v>0</v>
      </c>
      <c r="AO68" s="10" t="str">
        <f>IF(AND(AL68="",AL71=""),"",IF(AND(AF32="Freilos",AF35="Freilos"),"Freilos",IF(AL68="","",IF(AL68="Freilos","Freilos",CONCATENATE(AL68," (+",IF(AN68&gt;6,6,AN68),")")))))</f>
        <v/>
      </c>
      <c r="AP68" s="62"/>
      <c r="AQ68" s="68" t="s">
        <v>0</v>
      </c>
      <c r="AR68" s="65"/>
    </row>
    <row r="69" spans="1:44" ht="15" customHeight="1" x14ac:dyDescent="0.25">
      <c r="C69" s="40"/>
      <c r="D69" s="40"/>
      <c r="E69" s="4"/>
      <c r="G69" s="40"/>
      <c r="I69" s="40"/>
      <c r="J69" s="40"/>
      <c r="L69" s="40"/>
      <c r="S69" s="43"/>
      <c r="T69" s="43"/>
      <c r="U69" s="43"/>
      <c r="V69" s="43"/>
      <c r="W69" s="71"/>
      <c r="X69" s="63"/>
      <c r="Y69" s="69"/>
      <c r="Z69" s="66"/>
      <c r="AA69" s="44"/>
      <c r="AK69" s="45"/>
      <c r="AP69" s="63"/>
      <c r="AQ69" s="69"/>
      <c r="AR69" s="66"/>
    </row>
    <row r="70" spans="1:44" ht="15" customHeight="1" x14ac:dyDescent="0.25">
      <c r="C70" s="40"/>
      <c r="D70" s="40"/>
      <c r="E70" s="40"/>
      <c r="G70" s="40"/>
      <c r="I70" s="40"/>
      <c r="J70" s="40"/>
      <c r="S70" s="43"/>
      <c r="W70" s="72"/>
      <c r="X70" s="63"/>
      <c r="Y70" s="69"/>
      <c r="Z70" s="66"/>
      <c r="AB70" s="45"/>
      <c r="AK70" s="45"/>
      <c r="AP70" s="63"/>
      <c r="AQ70" s="69"/>
      <c r="AR70" s="66"/>
    </row>
    <row r="71" spans="1:44" ht="15" customHeight="1" x14ac:dyDescent="0.25">
      <c r="A71" s="2">
        <v>21</v>
      </c>
      <c r="B71" s="2" t="str">
        <f>IF(VLOOKUP(A71,'Teilnehmende Mannschaften'!C10:E41,2,FALSE)="","",VLOOKUP(A71,'Teilnehmende Mannschaften'!C10:E41,2,FALSE))</f>
        <v>VfL Westercelle II</v>
      </c>
      <c r="C71" s="40">
        <f>VLOOKUP(A71,'Teilnehmende Mannschaften'!C10:E41,3,FALSE)</f>
        <v>6</v>
      </c>
      <c r="D71" s="40">
        <f>IF(C71="","",IF(C71&lt;C74,0,C71-C74))</f>
        <v>6</v>
      </c>
      <c r="E71" s="10" t="str">
        <f>IF(COUNTIF(B11:B104,"")=94,"",IF(B71="","Freilos",CONCATENATE(B71," (+",IF(D71&gt;6,6,D71),")")))</f>
        <v>VfL Westercelle II (+6)</v>
      </c>
      <c r="F71" s="62"/>
      <c r="G71" s="68" t="s">
        <v>0</v>
      </c>
      <c r="H71" s="65"/>
      <c r="I71" s="40"/>
      <c r="J71" s="40"/>
      <c r="L71" s="40"/>
      <c r="S71" s="44"/>
      <c r="T71" s="2" t="str">
        <f>IF(AND(N74="Freilos",N77="Freilos"),"Freilos",IF(N74="Freilos",K77,IF(N77="Freilos",K74,IF(O74="","",IF(O74&gt;Q74,K74,K77)))))</f>
        <v/>
      </c>
      <c r="U71" s="2">
        <f>IF(OR(T71="Freilos",T71=""),0,VLOOKUP(T71,B11:C104,2,FALSE))</f>
        <v>0</v>
      </c>
      <c r="V71" s="40">
        <f>IF(U71="","",IF(U71&lt;U68,0,U71-U68))</f>
        <v>0</v>
      </c>
      <c r="W71" s="10" t="str">
        <f>IF(AND(T71="",T68=""),"",IF(AND(N74="Freilos",N77="Freilos"),"Freilos",IF(T71="","",IF(T71="Freilos","Freilos",CONCATENATE(T71," (+",IF(V71&gt;6,6,V71),")")))))</f>
        <v/>
      </c>
      <c r="X71" s="64"/>
      <c r="Y71" s="70"/>
      <c r="Z71" s="67"/>
      <c r="AB71" s="45"/>
      <c r="AK71" s="46"/>
      <c r="AL71" s="2" t="str">
        <f>IF(AND(AF80="Freilos",AF83="Freilos"),"Freilos",IF(AF80="Freilos",AC80,IF(AF83="Freilos",AC83,IF(AG80="","",IF(AG80&gt;AI80,AC83,AC80)))))</f>
        <v/>
      </c>
      <c r="AM71" s="2">
        <f>IF(OR(AL71="Freilos",AL71=""),0,VLOOKUP(AL71,B11:C104,2,FALSE))</f>
        <v>0</v>
      </c>
      <c r="AN71" s="40">
        <f>IF(AM71="","",IF(AM71&lt;AM68,0,AM71-AM68))</f>
        <v>0</v>
      </c>
      <c r="AO71" s="10" t="str">
        <f>IF(AND(AL71="",AL68=""),"",IF(AND(AF80="Freilos",AF83="Freilos"),"Freilos",IF(AL71="","",IF(AL71="Freilos","Freilos",CONCATENATE(AL71," (+",IF(AN71&gt;6,6,AN71),")")))))</f>
        <v/>
      </c>
      <c r="AP71" s="64"/>
      <c r="AQ71" s="70"/>
      <c r="AR71" s="67"/>
    </row>
    <row r="72" spans="1:44" ht="15" customHeight="1" x14ac:dyDescent="0.25">
      <c r="C72" s="40"/>
      <c r="D72" s="40"/>
      <c r="E72" s="59"/>
      <c r="F72" s="63"/>
      <c r="G72" s="69"/>
      <c r="H72" s="66"/>
      <c r="I72" s="41"/>
      <c r="J72" s="40"/>
      <c r="S72" s="45"/>
      <c r="AB72" s="45"/>
      <c r="AK72" s="45"/>
    </row>
    <row r="73" spans="1:44" ht="15" customHeight="1" x14ac:dyDescent="0.25">
      <c r="C73" s="40"/>
      <c r="D73" s="40"/>
      <c r="E73" s="60"/>
      <c r="F73" s="63"/>
      <c r="G73" s="69"/>
      <c r="H73" s="66"/>
      <c r="I73" s="40"/>
      <c r="J73" s="5"/>
      <c r="S73" s="45"/>
      <c r="AB73" s="45"/>
      <c r="AK73" s="45"/>
    </row>
    <row r="74" spans="1:44" ht="15" customHeight="1" x14ac:dyDescent="0.25">
      <c r="A74" s="2">
        <v>22</v>
      </c>
      <c r="B74" s="2" t="str">
        <f>IF(VLOOKUP(A74,'Teilnehmende Mannschaften'!C10:E41,2,FALSE)="","",VLOOKUP(A74,'Teilnehmende Mannschaften'!C10:E41,2,FALSE))</f>
        <v/>
      </c>
      <c r="C74" s="40">
        <f>VLOOKUP(A74,'Teilnehmende Mannschaften'!C10:E41,3,FALSE)</f>
        <v>0</v>
      </c>
      <c r="D74" s="40">
        <f>IF(C74="","",IF(C74&lt;C71,0,C74-C71))</f>
        <v>0</v>
      </c>
      <c r="E74" s="10" t="str">
        <f>IF(COUNTIF(B11:B104,"")=94,"",IF(B74="","Freilos",CONCATENATE(B74," (+",IF(D74&gt;6,6,D74),")")))</f>
        <v>Freilos</v>
      </c>
      <c r="F74" s="64"/>
      <c r="G74" s="70"/>
      <c r="H74" s="67"/>
      <c r="I74" s="40"/>
      <c r="J74" s="35"/>
      <c r="K74" s="2" t="str">
        <f>IF(AND(E71="Freilos",E74="Freilos"),"Freilos",IF(E71="Freilos",B74,IF(E74="Freilos",B71,IF(F71="","",IF(F71&gt;H71,B71,B74)))))</f>
        <v>VfL Westercelle II</v>
      </c>
      <c r="L74" s="2">
        <f>IF(OR(K74="Freilos",K74=""),0,VLOOKUP(K74,B11:C104,2,FALSE))</f>
        <v>6</v>
      </c>
      <c r="M74" s="40">
        <f>IF(L74="","",IF(L74&lt;L77,0,L74-L77))</f>
        <v>2</v>
      </c>
      <c r="N74" s="10" t="str">
        <f>IF(AND(K74="",K77=""),"",IF(AND(E71="Freilos",E74="Freilos"),"Freilos",IF(K74="","",IF(K74="Freilos","Freilos",CONCATENATE(K74," (+",IF(M74&gt;6,6,M74),")")))))</f>
        <v>VfL Westercelle II (+2)</v>
      </c>
      <c r="O74" s="62"/>
      <c r="P74" s="68" t="s">
        <v>0</v>
      </c>
      <c r="Q74" s="65"/>
      <c r="S74" s="45"/>
      <c r="AB74" s="45"/>
      <c r="AK74" s="45"/>
    </row>
    <row r="75" spans="1:44" ht="15" customHeight="1" x14ac:dyDescent="0.25">
      <c r="C75" s="40"/>
      <c r="D75" s="40"/>
      <c r="E75" s="4"/>
      <c r="G75" s="40"/>
      <c r="I75" s="40"/>
      <c r="J75" s="4"/>
      <c r="K75" s="43"/>
      <c r="L75" s="43"/>
      <c r="M75" s="43"/>
      <c r="N75" s="59"/>
      <c r="O75" s="63"/>
      <c r="P75" s="69"/>
      <c r="Q75" s="66"/>
      <c r="R75" s="44"/>
      <c r="S75" s="45"/>
      <c r="AB75" s="45"/>
      <c r="AK75" s="45"/>
    </row>
    <row r="76" spans="1:44" ht="15" customHeight="1" x14ac:dyDescent="0.25">
      <c r="C76" s="40"/>
      <c r="D76" s="40"/>
      <c r="E76" s="40"/>
      <c r="G76" s="40"/>
      <c r="I76" s="40"/>
      <c r="J76" s="4"/>
      <c r="N76" s="60"/>
      <c r="O76" s="63"/>
      <c r="P76" s="69"/>
      <c r="Q76" s="66"/>
      <c r="AB76" s="45"/>
      <c r="AK76" s="45"/>
    </row>
    <row r="77" spans="1:44" ht="15" customHeight="1" x14ac:dyDescent="0.25">
      <c r="A77" s="2">
        <v>23</v>
      </c>
      <c r="B77" s="2" t="str">
        <f>IF(VLOOKUP(A77,'Teilnehmende Mannschaften'!C10:E41,2,FALSE)="","",VLOOKUP(A77,'Teilnehmende Mannschaften'!C10:E41,2,FALSE))</f>
        <v/>
      </c>
      <c r="C77" s="40">
        <f>VLOOKUP(A77,'Teilnehmende Mannschaften'!C10:E41,3,FALSE)</f>
        <v>0</v>
      </c>
      <c r="D77" s="40">
        <f>IF(C77="","",IF(C77&lt;C80,0,C77-C80))</f>
        <v>0</v>
      </c>
      <c r="E77" s="10" t="str">
        <f>IF(COUNTIF(B11:B104,"")=94,"",IF(B77="","Freilos",CONCATENATE(B77," (+",IF(D77&gt;6,6,D77),")")))</f>
        <v>Freilos</v>
      </c>
      <c r="F77" s="62"/>
      <c r="G77" s="68" t="s">
        <v>0</v>
      </c>
      <c r="H77" s="65"/>
      <c r="I77" s="40"/>
      <c r="J77" s="41"/>
      <c r="K77" s="2" t="str">
        <f>IF(AND(E77="Freilos",E80="Freilos"),"Freilos",IF(E77="Freilos",B80,IF(E80="Freilos",B77,IF(F77="","",IF(F77&gt;H77,B77,B80)))))</f>
        <v>TuS Lachendorf III</v>
      </c>
      <c r="L77" s="2">
        <f>IF(OR(K77="Freilos",K77=""),0,VLOOKUP(K77,B11:C104,2,FALSE))</f>
        <v>4</v>
      </c>
      <c r="M77" s="40">
        <f>IF(L77="","",IF(L77&lt;L74,0,L77-L74))</f>
        <v>0</v>
      </c>
      <c r="N77" s="10" t="str">
        <f>IF(AND(K77="",K74=""),"",IF(AND(E77="Freilos",E80="Freilos"),"Freilos",IF(K77="","",IF(K77="Freilos","Freilos",CONCATENATE(K77," (+",IF(M77&gt;6,6,M77),")")))))</f>
        <v>TuS Lachendorf III (+0)</v>
      </c>
      <c r="O77" s="64"/>
      <c r="P77" s="70"/>
      <c r="Q77" s="67"/>
      <c r="AB77" s="45"/>
      <c r="AK77" s="45"/>
    </row>
    <row r="78" spans="1:44" ht="15" customHeight="1" x14ac:dyDescent="0.25">
      <c r="C78" s="40"/>
      <c r="D78" s="40"/>
      <c r="E78" s="4"/>
      <c r="F78" s="63"/>
      <c r="G78" s="69"/>
      <c r="H78" s="66"/>
      <c r="I78" s="41"/>
      <c r="J78" s="5"/>
      <c r="AB78" s="45"/>
      <c r="AK78" s="45"/>
    </row>
    <row r="79" spans="1:44" ht="15" customHeight="1" x14ac:dyDescent="0.25">
      <c r="C79" s="40"/>
      <c r="D79" s="40"/>
      <c r="E79" s="40"/>
      <c r="F79" s="63"/>
      <c r="G79" s="69"/>
      <c r="H79" s="66"/>
      <c r="I79" s="40"/>
      <c r="J79" s="40"/>
      <c r="AB79" s="45"/>
      <c r="AK79" s="45"/>
    </row>
    <row r="80" spans="1:44" ht="15" customHeight="1" x14ac:dyDescent="0.25">
      <c r="A80" s="2">
        <v>24</v>
      </c>
      <c r="B80" s="2" t="str">
        <f>IF(VLOOKUP(A80,'Teilnehmende Mannschaften'!C10:E41,2,FALSE)="","",VLOOKUP(A80,'Teilnehmende Mannschaften'!C10:E41,2,FALSE))</f>
        <v>TuS Lachendorf III</v>
      </c>
      <c r="C80" s="40">
        <f>VLOOKUP(A80,'Teilnehmende Mannschaften'!C10:E41,3,FALSE)</f>
        <v>4</v>
      </c>
      <c r="D80" s="40">
        <f>IF(C80="","",IF(C80&lt;C77,0,C80-C77))</f>
        <v>4</v>
      </c>
      <c r="E80" s="10" t="str">
        <f>IF(COUNTIF(B11:B104,"")=94,"",IF(B80="","Freilos",CONCATENATE(B80," (+",IF(D80&gt;6,6,D80),")")))</f>
        <v>TuS Lachendorf III (+4)</v>
      </c>
      <c r="F80" s="64"/>
      <c r="G80" s="70"/>
      <c r="H80" s="67"/>
      <c r="I80" s="40"/>
      <c r="J80" s="40"/>
      <c r="W80" s="4"/>
      <c r="AB80" s="46"/>
      <c r="AC80" s="2" t="str">
        <f>IF(AND(W68="Freilos",W71="Freilos"),"Freilos",IF(W68="Freilos",T71,IF(W71="Freilos",T68,IF(X68="","",IF(X68&gt;Z68,T68,T71)))))</f>
        <v/>
      </c>
      <c r="AD80" s="2">
        <f>IF(OR(AC80="Freilos",AC80=""),0,VLOOKUP(AC80,B11:C104,2,FALSE))</f>
        <v>0</v>
      </c>
      <c r="AE80" s="40">
        <f>IF(AD80="","",IF(AD80&lt;AD83,0,AD80-AD83))</f>
        <v>0</v>
      </c>
      <c r="AF80" s="10" t="str">
        <f>IF(AND(AC80="",AC83=""),"",IF(AND(W68="Freilos",W71="Freilos"),"Freilos",IF(AC80="","",IF(AC80="Freilos","Freilos",CONCATENATE(AC80," (+",IF(AE80&gt;6,6,AE80),")")))))</f>
        <v/>
      </c>
      <c r="AG80" s="62"/>
      <c r="AH80" s="68" t="s">
        <v>0</v>
      </c>
      <c r="AI80" s="65"/>
      <c r="AK80" s="45"/>
    </row>
    <row r="81" spans="1:37" ht="15" customHeight="1" x14ac:dyDescent="0.25">
      <c r="C81" s="40"/>
      <c r="D81" s="40"/>
      <c r="E81" s="4"/>
      <c r="G81" s="40"/>
      <c r="I81" s="40"/>
      <c r="J81" s="40"/>
      <c r="W81" s="43"/>
      <c r="AC81" s="43"/>
      <c r="AF81" s="59"/>
      <c r="AG81" s="63"/>
      <c r="AH81" s="69"/>
      <c r="AI81" s="66"/>
      <c r="AJ81" s="44"/>
      <c r="AK81" s="45"/>
    </row>
    <row r="82" spans="1:37" ht="15" customHeight="1" x14ac:dyDescent="0.25">
      <c r="C82" s="40"/>
      <c r="D82" s="40"/>
      <c r="E82" s="40"/>
      <c r="G82" s="40"/>
      <c r="I82" s="40"/>
      <c r="J82" s="40"/>
      <c r="W82" s="43"/>
      <c r="AF82" s="60"/>
      <c r="AG82" s="63"/>
      <c r="AH82" s="69"/>
      <c r="AI82" s="66"/>
    </row>
    <row r="83" spans="1:37" ht="15" customHeight="1" x14ac:dyDescent="0.25">
      <c r="A83" s="2">
        <v>25</v>
      </c>
      <c r="B83" s="2" t="str">
        <f>IF(VLOOKUP(A83,'Teilnehmende Mannschaften'!C10:E41,2,FALSE)="","",VLOOKUP(A83,'Teilnehmende Mannschaften'!C10:E41,2,FALSE))</f>
        <v xml:space="preserve">ASV Adelheidsdorf  </v>
      </c>
      <c r="C83" s="40">
        <f>VLOOKUP(A83,'Teilnehmende Mannschaften'!C10:E41,3,FALSE)</f>
        <v>4</v>
      </c>
      <c r="D83" s="40">
        <f>IF(C83="","",IF(C83&lt;C86,0,C83-C86))</f>
        <v>4</v>
      </c>
      <c r="E83" s="10" t="str">
        <f>IF(COUNTIF(B11:B104,"")=94,"",IF(B83="","Freilos",CONCATENATE(B83," (+",IF(D83&gt;6,6,D83),")")))</f>
        <v>ASV Adelheidsdorf   (+4)</v>
      </c>
      <c r="F83" s="62"/>
      <c r="G83" s="68" t="s">
        <v>0</v>
      </c>
      <c r="H83" s="65"/>
      <c r="I83" s="40"/>
      <c r="J83" s="40"/>
      <c r="W83" s="4"/>
      <c r="AB83" s="44"/>
      <c r="AC83" s="2" t="str">
        <f>IF(AND(W92="Freilos",W95="Freilos"),"Freilos",IF(W92="Freilos",T95,IF(W95="Freilos",T92,IF(X92="","",IF(X92&gt;Z92,T92,T95)))))</f>
        <v/>
      </c>
      <c r="AD83" s="2">
        <f>IF(OR(AC83="Freilos",AC83=""),0,VLOOKUP(AC83,B11:C104,2,FALSE))</f>
        <v>0</v>
      </c>
      <c r="AE83" s="40">
        <f>IF(AD83="","",IF(AD83&lt;AD80,0,AD83-AD80))</f>
        <v>0</v>
      </c>
      <c r="AF83" s="10" t="str">
        <f>IF(AND(AC83="",AC80=""),"",IF(AND(W92="Freilos",W95="Freilos"),"Freilos",IF(AC83="","",IF(AC83="Freilos","Freilos",CONCATENATE(AC83," (+",IF(AE83&gt;6,6,AE83),")")))))</f>
        <v/>
      </c>
      <c r="AG83" s="64"/>
      <c r="AH83" s="70"/>
      <c r="AI83" s="67"/>
    </row>
    <row r="84" spans="1:37" ht="15" customHeight="1" x14ac:dyDescent="0.25">
      <c r="C84" s="40"/>
      <c r="D84" s="40"/>
      <c r="E84" s="4"/>
      <c r="F84" s="63"/>
      <c r="G84" s="69"/>
      <c r="H84" s="66"/>
      <c r="I84" s="41"/>
      <c r="J84" s="40"/>
      <c r="AB84" s="45"/>
    </row>
    <row r="85" spans="1:37" ht="15" customHeight="1" x14ac:dyDescent="0.25">
      <c r="C85" s="40"/>
      <c r="D85" s="40"/>
      <c r="E85" s="40"/>
      <c r="F85" s="63"/>
      <c r="G85" s="69"/>
      <c r="H85" s="66"/>
      <c r="I85" s="40"/>
      <c r="J85" s="5"/>
      <c r="AB85" s="45"/>
    </row>
    <row r="86" spans="1:37" ht="15" customHeight="1" x14ac:dyDescent="0.25">
      <c r="A86" s="2">
        <v>26</v>
      </c>
      <c r="B86" s="2" t="str">
        <f>IF(VLOOKUP(A86,'Teilnehmende Mannschaften'!C10:E41,2,FALSE)="","",VLOOKUP(A86,'Teilnehmende Mannschaften'!C10:E41,2,FALSE))</f>
        <v/>
      </c>
      <c r="C86" s="40">
        <f>VLOOKUP(A86,'Teilnehmende Mannschaften'!C10:E41,3,FALSE)</f>
        <v>0</v>
      </c>
      <c r="D86" s="40">
        <f>IF(C86="","",IF(C86&lt;C83,0,C86-C83))</f>
        <v>0</v>
      </c>
      <c r="E86" s="10" t="str">
        <f>IF(COUNTIF(B11:B104,"")=94,"",IF(B86="","Freilos",CONCATENATE(B86," (+",IF(D86&gt;6,6,D86),")")))</f>
        <v>Freilos</v>
      </c>
      <c r="F86" s="64"/>
      <c r="G86" s="70"/>
      <c r="H86" s="67"/>
      <c r="I86" s="40"/>
      <c r="J86" s="35"/>
      <c r="K86" s="2" t="str">
        <f>IF(AND(E83="Freilos",E86="Freilos"),"Freilos",IF(E83="Freilos",B86,IF(E86="Freilos",B83,IF(F83="","",IF(F83&gt;H83,B83,B86)))))</f>
        <v xml:space="preserve">ASV Adelheidsdorf  </v>
      </c>
      <c r="L86" s="2">
        <f>IF(OR(K86="Freilos",K86=""),0,VLOOKUP(K86,B11:C104,2,FALSE))</f>
        <v>4</v>
      </c>
      <c r="M86" s="40">
        <f>IF(L86="","",IF(L86&lt;L89,0,L86-L89))</f>
        <v>0</v>
      </c>
      <c r="N86" s="10" t="str">
        <f>IF(AND(K86="",K89=""),"",IF(AND(E83="Freilos",E86="Freilos"),"Freilos",IF(K86="","",IF(K86="Freilos","Freilos",CONCATENATE(K86," (+",IF(M86&gt;6,6,M86),")")))))</f>
        <v>ASV Adelheidsdorf   (+0)</v>
      </c>
      <c r="O86" s="62"/>
      <c r="P86" s="68" t="s">
        <v>0</v>
      </c>
      <c r="Q86" s="65"/>
      <c r="AB86" s="45"/>
    </row>
    <row r="87" spans="1:37" ht="15" customHeight="1" x14ac:dyDescent="0.25">
      <c r="C87" s="40"/>
      <c r="D87" s="40"/>
      <c r="E87" s="4"/>
      <c r="G87" s="40"/>
      <c r="I87" s="40"/>
      <c r="J87" s="4"/>
      <c r="K87" s="43"/>
      <c r="L87" s="43"/>
      <c r="M87" s="43"/>
      <c r="N87" s="61"/>
      <c r="O87" s="63"/>
      <c r="P87" s="69"/>
      <c r="Q87" s="66"/>
      <c r="R87" s="44"/>
      <c r="AB87" s="45"/>
    </row>
    <row r="88" spans="1:37" ht="15" customHeight="1" x14ac:dyDescent="0.25">
      <c r="C88" s="40"/>
      <c r="D88" s="40"/>
      <c r="E88" s="40"/>
      <c r="G88" s="40"/>
      <c r="I88" s="40"/>
      <c r="J88" s="4"/>
      <c r="N88" s="60"/>
      <c r="O88" s="63"/>
      <c r="P88" s="69"/>
      <c r="Q88" s="66"/>
      <c r="S88" s="45"/>
      <c r="AB88" s="45"/>
    </row>
    <row r="89" spans="1:37" ht="15" customHeight="1" x14ac:dyDescent="0.25">
      <c r="A89" s="2">
        <v>27</v>
      </c>
      <c r="B89" s="2" t="str">
        <f>IF(VLOOKUP(A89,'Teilnehmende Mannschaften'!C10:E41,2,FALSE)="","",VLOOKUP(A89,'Teilnehmende Mannschaften'!C10:E41,2,FALSE))</f>
        <v/>
      </c>
      <c r="C89" s="40">
        <f>VLOOKUP(A89,'Teilnehmende Mannschaften'!C10:E41,3,FALSE)</f>
        <v>0</v>
      </c>
      <c r="D89" s="40">
        <f>IF(C89="","",IF(C89&lt;C92,0,C89-C92))</f>
        <v>0</v>
      </c>
      <c r="E89" s="10" t="str">
        <f>IF(COUNTIF(B11:B104,"")=94,"",IF(B89="","Freilos",CONCATENATE(B89," (+",IF(D89&gt;6,6,D89),")")))</f>
        <v>Freilos</v>
      </c>
      <c r="F89" s="62"/>
      <c r="G89" s="68" t="s">
        <v>0</v>
      </c>
      <c r="H89" s="65"/>
      <c r="I89" s="40"/>
      <c r="J89" s="41"/>
      <c r="K89" s="2" t="str">
        <f>IF(AND(E89="Freilos",E92="Freilos"),"Freilos",IF(E89="Freilos",B92,IF(E92="Freilos",B89,IF(F89="","",IF(F89&gt;H89,B89,B92)))))</f>
        <v>VfL Wathlingen</v>
      </c>
      <c r="L89" s="2">
        <f>IF(OR(K89="Freilos",K89=""),0,VLOOKUP(K89,B11:C104,2,FALSE))</f>
        <v>6</v>
      </c>
      <c r="M89" s="40">
        <f>IF(L89="","",IF(L89&lt;L86,0,L89-L86))</f>
        <v>2</v>
      </c>
      <c r="N89" s="10" t="str">
        <f>IF(AND(K89="",K86=""),"",IF(AND(E89="Freilos",E92="Freilos"),"Freilos",IF(K89="","",IF(K89="Freilos","Freilos",CONCATENATE(K89," (+",IF(M89&gt;6,6,M89),")")))))</f>
        <v>VfL Wathlingen (+2)</v>
      </c>
      <c r="O89" s="64"/>
      <c r="P89" s="70"/>
      <c r="Q89" s="67"/>
      <c r="S89" s="45"/>
      <c r="AB89" s="45"/>
    </row>
    <row r="90" spans="1:37" ht="15" customHeight="1" x14ac:dyDescent="0.25">
      <c r="C90" s="40"/>
      <c r="D90" s="40"/>
      <c r="E90" s="59"/>
      <c r="F90" s="63"/>
      <c r="G90" s="69"/>
      <c r="H90" s="66"/>
      <c r="I90" s="41"/>
      <c r="J90" s="5"/>
      <c r="S90" s="45"/>
      <c r="AB90" s="45"/>
    </row>
    <row r="91" spans="1:37" ht="15" customHeight="1" x14ac:dyDescent="0.25">
      <c r="C91" s="40"/>
      <c r="D91" s="40"/>
      <c r="E91" s="60"/>
      <c r="F91" s="63"/>
      <c r="G91" s="69"/>
      <c r="H91" s="66"/>
      <c r="I91" s="40"/>
      <c r="J91" s="40"/>
      <c r="S91" s="45"/>
      <c r="AB91" s="45"/>
    </row>
    <row r="92" spans="1:37" ht="15" customHeight="1" x14ac:dyDescent="0.25">
      <c r="A92" s="2">
        <v>28</v>
      </c>
      <c r="B92" s="2" t="str">
        <f>IF(VLOOKUP(A92,'Teilnehmende Mannschaften'!C10:E41,2,FALSE)="","",VLOOKUP(A92,'Teilnehmende Mannschaften'!C10:E41,2,FALSE))</f>
        <v>VfL Wathlingen</v>
      </c>
      <c r="C92" s="40">
        <f>VLOOKUP(A92,'Teilnehmende Mannschaften'!C10:E41,3,FALSE)</f>
        <v>6</v>
      </c>
      <c r="D92" s="40">
        <f>IF(C92="","",IF(C92&lt;C89,0,C92-C89))</f>
        <v>6</v>
      </c>
      <c r="E92" s="10" t="str">
        <f>IF(COUNTIF(B11:B104,"")=94,"",IF(B92="","Freilos",CONCATENATE(B92," (+",IF(D92&gt;6,6,D92),")")))</f>
        <v>VfL Wathlingen (+6)</v>
      </c>
      <c r="F92" s="64"/>
      <c r="G92" s="70"/>
      <c r="H92" s="67"/>
      <c r="I92" s="40"/>
      <c r="J92" s="40"/>
      <c r="S92" s="46"/>
      <c r="T92" s="2" t="str">
        <f>IF(AND(N86="Freilos",N89="Freilos"),"Freilos",IF(N86="Freilos",K89,IF(N89="Freilos",K86,IF(O86="","",IF(O86&gt;Q86,K86,K89)))))</f>
        <v/>
      </c>
      <c r="U92" s="2">
        <f>IF(OR(T92="Freilos",T92=""),0,VLOOKUP(T92,B11:C104,2,FALSE))</f>
        <v>0</v>
      </c>
      <c r="V92" s="40">
        <f>IF(U92="","",IF(U92&lt;U95,0,U92-U95))</f>
        <v>0</v>
      </c>
      <c r="W92" s="10" t="str">
        <f>IF(AND(T92="",T95=""),"",IF(AND(N86="Freilos",N89="Freilos"),"Freilos",IF(T92="","",IF(T92="Freilos","Freilos",CONCATENATE(T92," (+",IF(V92&gt;6,6,V92),")")))))</f>
        <v/>
      </c>
      <c r="X92" s="62"/>
      <c r="Y92" s="68" t="s">
        <v>0</v>
      </c>
      <c r="Z92" s="65"/>
      <c r="AB92" s="45"/>
    </row>
    <row r="93" spans="1:37" ht="15" customHeight="1" x14ac:dyDescent="0.25">
      <c r="C93" s="40"/>
      <c r="D93" s="40"/>
      <c r="E93" s="4"/>
      <c r="G93" s="40"/>
      <c r="I93" s="40"/>
      <c r="J93" s="40"/>
      <c r="S93" s="43"/>
      <c r="T93" s="43"/>
      <c r="U93" s="43"/>
      <c r="V93" s="43"/>
      <c r="W93" s="71"/>
      <c r="X93" s="63"/>
      <c r="Y93" s="69"/>
      <c r="Z93" s="66"/>
      <c r="AA93" s="44"/>
      <c r="AB93" s="45"/>
    </row>
    <row r="94" spans="1:37" ht="15" customHeight="1" x14ac:dyDescent="0.25">
      <c r="C94" s="40"/>
      <c r="D94" s="40"/>
      <c r="E94" s="40"/>
      <c r="G94" s="40"/>
      <c r="I94" s="40"/>
      <c r="J94" s="40"/>
      <c r="S94" s="43"/>
      <c r="W94" s="72"/>
      <c r="X94" s="63"/>
      <c r="Y94" s="69"/>
      <c r="Z94" s="66"/>
    </row>
    <row r="95" spans="1:37" ht="15" customHeight="1" x14ac:dyDescent="0.25">
      <c r="A95" s="2">
        <v>29</v>
      </c>
      <c r="B95" s="2" t="str">
        <f>IF(VLOOKUP(A95,'Teilnehmende Mannschaften'!C10:E41,2,FALSE)="","",VLOOKUP(A95,'Teilnehmende Mannschaften'!C10:E41,2,FALSE))</f>
        <v>ASV Adelheidsdorf II</v>
      </c>
      <c r="C95" s="40">
        <f>VLOOKUP(A95,'Teilnehmende Mannschaften'!C10:E41,3,FALSE)</f>
        <v>6</v>
      </c>
      <c r="D95" s="40">
        <f>IF(C95="","",IF(C95&lt;C98,0,C95-C98))</f>
        <v>6</v>
      </c>
      <c r="E95" s="10" t="str">
        <f>IF(COUNTIF(B11:B104,"")=94,"",IF(B95="","Freilos",CONCATENATE(B95," (+",IF(D95&gt;6,6,D95),")")))</f>
        <v>ASV Adelheidsdorf II (+6)</v>
      </c>
      <c r="F95" s="62"/>
      <c r="G95" s="68" t="s">
        <v>0</v>
      </c>
      <c r="H95" s="65"/>
      <c r="I95" s="40"/>
      <c r="J95" s="40"/>
      <c r="S95" s="44"/>
      <c r="T95" s="2" t="str">
        <f>IF(AND(N98="Freilos",N101="Freilos"),"Freilos",IF(N98="Freilos",K101,IF(N101="Freilos",K98,IF(O98="","",IF(O98&gt;Q98,K98,K101)))))</f>
        <v/>
      </c>
      <c r="U95" s="2">
        <f>IF(OR(T95="Freilos",T95=""),0,VLOOKUP(T95,B59:C104,2,FALSE))</f>
        <v>0</v>
      </c>
      <c r="V95" s="40">
        <f>IF(U95="","",IF(U95&lt;U92,0,U95-U92))</f>
        <v>0</v>
      </c>
      <c r="W95" s="10" t="str">
        <f>IF(AND(T95="",T92=""),"",IF(AND(N98="Freilos",N101="Freilos"),"Freilos",IF(T95="","",IF(T95="Freilos","Freilos",CONCATENATE(T95," (+",IF(V95&gt;6,6,V95),")")))))</f>
        <v/>
      </c>
      <c r="X95" s="64"/>
      <c r="Y95" s="70"/>
      <c r="Z95" s="67"/>
    </row>
    <row r="96" spans="1:37" ht="15" customHeight="1" x14ac:dyDescent="0.25">
      <c r="C96" s="40"/>
      <c r="D96" s="40"/>
      <c r="E96" s="59"/>
      <c r="F96" s="63"/>
      <c r="G96" s="69"/>
      <c r="H96" s="66"/>
      <c r="I96" s="41"/>
      <c r="J96" s="40"/>
      <c r="S96" s="45"/>
    </row>
    <row r="97" spans="1:19" ht="15" customHeight="1" x14ac:dyDescent="0.25">
      <c r="C97" s="40"/>
      <c r="D97" s="40"/>
      <c r="E97" s="60"/>
      <c r="F97" s="63"/>
      <c r="G97" s="69"/>
      <c r="H97" s="66"/>
      <c r="I97" s="40"/>
      <c r="J97" s="5"/>
      <c r="S97" s="45"/>
    </row>
    <row r="98" spans="1:19" ht="15" customHeight="1" x14ac:dyDescent="0.25">
      <c r="A98" s="2">
        <v>30</v>
      </c>
      <c r="B98" s="2" t="str">
        <f>IF(VLOOKUP(A98,'Teilnehmende Mannschaften'!C10:E41,2,FALSE)="","",VLOOKUP(A98,'Teilnehmende Mannschaften'!C10:E41,2,FALSE))</f>
        <v/>
      </c>
      <c r="C98" s="40">
        <f>VLOOKUP(A98,'Teilnehmende Mannschaften'!C10:E41,3,FALSE)</f>
        <v>0</v>
      </c>
      <c r="D98" s="40">
        <f>IF(C98="","",IF(C98&lt;C95,0,C98-C95))</f>
        <v>0</v>
      </c>
      <c r="E98" s="10" t="str">
        <f>IF(COUNTIF(B11:B104,"")=94,"",IF(B98="","Freilos",CONCATENATE(B98," (+",IF(D98&gt;6,6,D98),")")))</f>
        <v>Freilos</v>
      </c>
      <c r="F98" s="64"/>
      <c r="G98" s="70"/>
      <c r="H98" s="67"/>
      <c r="I98" s="40"/>
      <c r="J98" s="35"/>
      <c r="K98" s="2" t="str">
        <f>IF(AND(E95="Freilos",E98="Freilos"),"Freilos",IF(E95="Freilos",B98,IF(E98="Freilos",B95,IF(F95="","",IF(F95&gt;H95,B95,B98)))))</f>
        <v>ASV Adelheidsdorf II</v>
      </c>
      <c r="L98" s="2">
        <f>IF(OR(K98="Freilos",K98=""),0,VLOOKUP(K98,B11:C104,2,FALSE))</f>
        <v>6</v>
      </c>
      <c r="M98" s="40">
        <f>IF(L98="","",IF(L98&lt;L101,0,L98-L101))</f>
        <v>4</v>
      </c>
      <c r="N98" s="10" t="str">
        <f>IF(AND(K98="",K101=""),"",IF(AND(E95="Freilos",E98="Freilos"),"Freilos",IF(K98="","",IF(K98="Freilos","Freilos",CONCATENATE(K98," (+",IF(M98&gt;6,6,M98),")")))))</f>
        <v>ASV Adelheidsdorf II (+4)</v>
      </c>
      <c r="O98" s="62"/>
      <c r="P98" s="68" t="s">
        <v>0</v>
      </c>
      <c r="Q98" s="65"/>
      <c r="S98" s="45"/>
    </row>
    <row r="99" spans="1:19" ht="15" customHeight="1" x14ac:dyDescent="0.25">
      <c r="C99" s="40"/>
      <c r="D99" s="40"/>
      <c r="E99" s="4"/>
      <c r="G99" s="40"/>
      <c r="I99" s="40"/>
      <c r="J99" s="4"/>
      <c r="K99" s="43"/>
      <c r="L99" s="43"/>
      <c r="M99" s="43"/>
      <c r="N99" s="59"/>
      <c r="O99" s="63"/>
      <c r="P99" s="69"/>
      <c r="Q99" s="66"/>
      <c r="R99" s="44"/>
      <c r="S99" s="45"/>
    </row>
    <row r="100" spans="1:19" ht="15" customHeight="1" x14ac:dyDescent="0.25">
      <c r="C100" s="40"/>
      <c r="D100" s="40"/>
      <c r="E100" s="40"/>
      <c r="G100" s="40"/>
      <c r="I100" s="40"/>
      <c r="J100" s="4"/>
      <c r="N100" s="60"/>
      <c r="O100" s="63"/>
      <c r="P100" s="69"/>
      <c r="Q100" s="66"/>
    </row>
    <row r="101" spans="1:19" ht="15" customHeight="1" x14ac:dyDescent="0.25">
      <c r="A101" s="2">
        <v>31</v>
      </c>
      <c r="B101" s="2" t="str">
        <f>IF(VLOOKUP(A101,'Teilnehmende Mannschaften'!C10:E41,2,FALSE)="","",VLOOKUP(A101,'Teilnehmende Mannschaften'!C10:E41,2,FALSE))</f>
        <v/>
      </c>
      <c r="C101" s="40">
        <f>VLOOKUP(A101,'Teilnehmende Mannschaften'!C10:E41,3,FALSE)</f>
        <v>0</v>
      </c>
      <c r="D101" s="40">
        <f>IF(C101="","",IF(C101&lt;C104,0,C101-C104))</f>
        <v>0</v>
      </c>
      <c r="E101" s="10" t="str">
        <f>IF(COUNTIF(B11:B104,"")=94,"",IF(B101="","Freilos",CONCATENATE(B101," (+",IF(D101&gt;6,6,D101),")")))</f>
        <v>Freilos</v>
      </c>
      <c r="F101" s="62"/>
      <c r="G101" s="68" t="s">
        <v>0</v>
      </c>
      <c r="H101" s="65"/>
      <c r="I101" s="40"/>
      <c r="J101" s="41"/>
      <c r="K101" s="2" t="str">
        <f>IF(AND(E101="Freilos",E104="Freilos"),"Freilos",IF(E101="Freilos",B104,IF(E104="Freilos",B101,IF(F101="","",IF(F101&gt;H101,B101,B104)))))</f>
        <v>MTV Fichte Winsen</v>
      </c>
      <c r="L101" s="2">
        <f>IF(OR(K101="Freilos",K101=""),0,VLOOKUP(K101,B11:C104,2,FALSE))</f>
        <v>2</v>
      </c>
      <c r="M101" s="40">
        <f>IF(L101="","",IF(L101&lt;L98,0,L101-L98))</f>
        <v>0</v>
      </c>
      <c r="N101" s="10" t="str">
        <f>IF(AND(K101="",K98=""),"",IF(AND(E101="Freilos",E104="Freilos"),"Freilos",IF(K101="","",IF(K101="Freilos","Freilos",CONCATENATE(K101," (+",IF(M101&gt;6,6,M101),")")))))</f>
        <v>MTV Fichte Winsen (+0)</v>
      </c>
      <c r="O101" s="64"/>
      <c r="P101" s="70"/>
      <c r="Q101" s="67"/>
    </row>
    <row r="102" spans="1:19" ht="15" customHeight="1" x14ac:dyDescent="0.25">
      <c r="C102" s="40"/>
      <c r="D102" s="40"/>
      <c r="E102" s="4"/>
      <c r="F102" s="63"/>
      <c r="G102" s="69"/>
      <c r="H102" s="66"/>
      <c r="I102" s="41"/>
      <c r="J102" s="5"/>
    </row>
    <row r="103" spans="1:19" ht="15" customHeight="1" x14ac:dyDescent="0.25">
      <c r="C103" s="40"/>
      <c r="D103" s="40"/>
      <c r="E103" s="40"/>
      <c r="F103" s="63"/>
      <c r="G103" s="69"/>
      <c r="H103" s="66"/>
      <c r="I103" s="40"/>
      <c r="J103" s="40"/>
    </row>
    <row r="104" spans="1:19" ht="15" customHeight="1" x14ac:dyDescent="0.25">
      <c r="A104" s="2">
        <v>32</v>
      </c>
      <c r="B104" s="2" t="str">
        <f>IF(VLOOKUP(A104,'Teilnehmende Mannschaften'!C10:E41,2,FALSE)="","",VLOOKUP(A104,'Teilnehmende Mannschaften'!C10:E41,2,FALSE))</f>
        <v>MTV Fichte Winsen</v>
      </c>
      <c r="C104" s="40">
        <f>VLOOKUP(A104,'Teilnehmende Mannschaften'!C10:E41,3,FALSE)</f>
        <v>2</v>
      </c>
      <c r="D104" s="40">
        <f>IF(C104="","",IF(C104&lt;C101,0,C104-C101))</f>
        <v>2</v>
      </c>
      <c r="E104" s="10" t="str">
        <f>IF(COUNTIF(B11:B104,"")=94,"",IF(B104="","Freilos",CONCATENATE(B104," (+",IF(D104&gt;6,6,D104),")")))</f>
        <v>MTV Fichte Winsen (+2)</v>
      </c>
      <c r="F104" s="64"/>
      <c r="G104" s="70"/>
      <c r="H104" s="67"/>
      <c r="I104" s="40"/>
      <c r="J104" s="40"/>
    </row>
  </sheetData>
  <sheetProtection algorithmName="SHA-512" hashValue="qk+4CB9zCNgEyb+R6x+4vG/xhOmR8/33XMuyMJ2veSL812m2Gvf+w7VnhoDEBoMH/vgvyhj+9UG4CjZSA+dTGw==" saltValue="7eJZ2PpldHXhdRUL4gfukA==" spinCount="100000" sheet="1" objects="1" scenarios="1"/>
  <mergeCells count="142">
    <mergeCell ref="AF10:AI10"/>
    <mergeCell ref="AF11:AI11"/>
    <mergeCell ref="Y92:Y95"/>
    <mergeCell ref="Z92:Z95"/>
    <mergeCell ref="F95:F98"/>
    <mergeCell ref="G95:G98"/>
    <mergeCell ref="H95:H98"/>
    <mergeCell ref="O98:O101"/>
    <mergeCell ref="P98:P101"/>
    <mergeCell ref="Q98:Q101"/>
    <mergeCell ref="F101:F104"/>
    <mergeCell ref="G101:G104"/>
    <mergeCell ref="H101:H104"/>
    <mergeCell ref="AF81:AF82"/>
    <mergeCell ref="W69:W70"/>
    <mergeCell ref="W45:W46"/>
    <mergeCell ref="AF33:AF34"/>
    <mergeCell ref="W21:W22"/>
    <mergeCell ref="E10:H10"/>
    <mergeCell ref="N10:Q10"/>
    <mergeCell ref="W10:Z10"/>
    <mergeCell ref="AB62:AB63"/>
    <mergeCell ref="AB59:AB60"/>
    <mergeCell ref="AB56:AB57"/>
    <mergeCell ref="AB53:AB54"/>
    <mergeCell ref="Y68:Y71"/>
    <mergeCell ref="Z68:Z71"/>
    <mergeCell ref="F71:F74"/>
    <mergeCell ref="G71:G74"/>
    <mergeCell ref="H71:H74"/>
    <mergeCell ref="O74:O77"/>
    <mergeCell ref="P74:P77"/>
    <mergeCell ref="Q74:Q77"/>
    <mergeCell ref="F77:F80"/>
    <mergeCell ref="G77:G80"/>
    <mergeCell ref="H77:H80"/>
    <mergeCell ref="F65:F68"/>
    <mergeCell ref="H65:H68"/>
    <mergeCell ref="X68:X71"/>
    <mergeCell ref="O62:O65"/>
    <mergeCell ref="P62:P65"/>
    <mergeCell ref="N63:N64"/>
    <mergeCell ref="O50:O53"/>
    <mergeCell ref="E3:AR5"/>
    <mergeCell ref="AD50:AF51"/>
    <mergeCell ref="AF62:AF63"/>
    <mergeCell ref="AF59:AF60"/>
    <mergeCell ref="AF56:AF57"/>
    <mergeCell ref="AF53:AF54"/>
    <mergeCell ref="AD59:AE60"/>
    <mergeCell ref="AD56:AE57"/>
    <mergeCell ref="AD53:AE54"/>
    <mergeCell ref="AD62:AE63"/>
    <mergeCell ref="E9:H9"/>
    <mergeCell ref="AF9:AI9"/>
    <mergeCell ref="W9:Z9"/>
    <mergeCell ref="N9:Q9"/>
    <mergeCell ref="AO41:AR41"/>
    <mergeCell ref="AO9:AR9"/>
    <mergeCell ref="AO10:AR10"/>
    <mergeCell ref="AI32:AI35"/>
    <mergeCell ref="AH32:AH35"/>
    <mergeCell ref="AG32:AG35"/>
    <mergeCell ref="Q62:Q65"/>
    <mergeCell ref="F59:F62"/>
    <mergeCell ref="G59:G62"/>
    <mergeCell ref="H59:H62"/>
    <mergeCell ref="AR68:AR71"/>
    <mergeCell ref="AQ68:AQ71"/>
    <mergeCell ref="AP68:AP71"/>
    <mergeCell ref="AR44:AR47"/>
    <mergeCell ref="AQ44:AQ47"/>
    <mergeCell ref="AP44:AP47"/>
    <mergeCell ref="AI80:AI83"/>
    <mergeCell ref="AH80:AH83"/>
    <mergeCell ref="AG80:AG83"/>
    <mergeCell ref="Q86:Q89"/>
    <mergeCell ref="F89:F92"/>
    <mergeCell ref="G89:G92"/>
    <mergeCell ref="H89:H92"/>
    <mergeCell ref="X92:X95"/>
    <mergeCell ref="F83:F86"/>
    <mergeCell ref="G83:G86"/>
    <mergeCell ref="H83:H86"/>
    <mergeCell ref="O86:O89"/>
    <mergeCell ref="P86:P89"/>
    <mergeCell ref="W93:W94"/>
    <mergeCell ref="Z20:Z23"/>
    <mergeCell ref="Y20:Y23"/>
    <mergeCell ref="X20:X23"/>
    <mergeCell ref="Q50:Q53"/>
    <mergeCell ref="P50:P53"/>
    <mergeCell ref="P26:P29"/>
    <mergeCell ref="Z44:Z47"/>
    <mergeCell ref="Y44:Y47"/>
    <mergeCell ref="X44:X47"/>
    <mergeCell ref="Q38:Q41"/>
    <mergeCell ref="P38:P41"/>
    <mergeCell ref="F41:F44"/>
    <mergeCell ref="G65:G68"/>
    <mergeCell ref="O38:O41"/>
    <mergeCell ref="G11:G14"/>
    <mergeCell ref="H11:H14"/>
    <mergeCell ref="G35:G38"/>
    <mergeCell ref="H35:H38"/>
    <mergeCell ref="O26:O29"/>
    <mergeCell ref="Q26:Q29"/>
    <mergeCell ref="F11:F14"/>
    <mergeCell ref="Q14:Q17"/>
    <mergeCell ref="P14:P17"/>
    <mergeCell ref="O14:O17"/>
    <mergeCell ref="H23:H26"/>
    <mergeCell ref="G23:G26"/>
    <mergeCell ref="F23:F26"/>
    <mergeCell ref="F17:F20"/>
    <mergeCell ref="H17:H20"/>
    <mergeCell ref="G17:G20"/>
    <mergeCell ref="N15:N16"/>
    <mergeCell ref="E96:E97"/>
    <mergeCell ref="E54:E55"/>
    <mergeCell ref="E24:E25"/>
    <mergeCell ref="E90:E91"/>
    <mergeCell ref="E72:E73"/>
    <mergeCell ref="N75:N76"/>
    <mergeCell ref="N87:N88"/>
    <mergeCell ref="N99:N100"/>
    <mergeCell ref="N51:N52"/>
    <mergeCell ref="N39:N40"/>
    <mergeCell ref="E36:E37"/>
    <mergeCell ref="N27:N28"/>
    <mergeCell ref="F35:F38"/>
    <mergeCell ref="H29:H32"/>
    <mergeCell ref="G29:G32"/>
    <mergeCell ref="F29:F32"/>
    <mergeCell ref="G53:G56"/>
    <mergeCell ref="H53:H56"/>
    <mergeCell ref="F53:F56"/>
    <mergeCell ref="G47:G50"/>
    <mergeCell ref="H47:H50"/>
    <mergeCell ref="F47:F50"/>
    <mergeCell ref="G41:G44"/>
    <mergeCell ref="H41:H4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04"/>
  <sheetViews>
    <sheetView showGridLines="0" showRowColHeaders="0" topLeftCell="N1" zoomScale="70" zoomScaleNormal="70" workbookViewId="0">
      <selection activeCell="N1" sqref="N1"/>
    </sheetView>
  </sheetViews>
  <sheetFormatPr baseColWidth="10" defaultRowHeight="15" x14ac:dyDescent="0.25"/>
  <cols>
    <col min="1" max="1" width="4.28515625" hidden="1" customWidth="1"/>
    <col min="2" max="2" width="6.7109375" hidden="1" customWidth="1"/>
    <col min="3" max="4" width="2.7109375" hidden="1" customWidth="1"/>
    <col min="5" max="5" width="35.7109375" hidden="1" customWidth="1"/>
    <col min="6" max="6" width="5.7109375" hidden="1" customWidth="1"/>
    <col min="7" max="7" width="1.7109375" hidden="1" customWidth="1"/>
    <col min="8" max="8" width="5.7109375" hidden="1" customWidth="1"/>
    <col min="9" max="10" width="4.7109375" hidden="1" customWidth="1"/>
    <col min="11" max="11" width="6.7109375" hidden="1" customWidth="1"/>
    <col min="12" max="13" width="2.7109375" hidden="1" customWidth="1"/>
    <col min="14" max="14" width="35.7109375" customWidth="1"/>
    <col min="15" max="15" width="5.7109375" customWidth="1"/>
    <col min="16" max="16" width="1.7109375" customWidth="1"/>
    <col min="17" max="17" width="5.7109375" customWidth="1"/>
    <col min="18" max="19" width="4.7109375" customWidth="1"/>
    <col min="20" max="20" width="6.7109375" hidden="1" customWidth="1"/>
    <col min="21" max="22" width="2.7109375" hidden="1" customWidth="1"/>
    <col min="23" max="23" width="35.7109375" customWidth="1"/>
    <col min="24" max="24" width="5.7109375" customWidth="1"/>
    <col min="25" max="25" width="1.7109375" customWidth="1"/>
    <col min="26" max="26" width="5.7109375" customWidth="1"/>
    <col min="27" max="28" width="4.7109375" customWidth="1"/>
    <col min="29" max="29" width="6.7109375" hidden="1" customWidth="1"/>
    <col min="30" max="31" width="2.7109375" hidden="1" customWidth="1"/>
    <col min="32" max="32" width="35.7109375" customWidth="1"/>
    <col min="33" max="33" width="5.7109375" customWidth="1"/>
    <col min="34" max="34" width="1.7109375" customWidth="1"/>
    <col min="35" max="35" width="5.7109375" customWidth="1"/>
    <col min="36" max="37" width="4.7109375" customWidth="1"/>
    <col min="38" max="38" width="6.7109375" hidden="1" customWidth="1"/>
    <col min="39" max="40" width="2.7109375" hidden="1" customWidth="1"/>
    <col min="41" max="41" width="35.7109375" customWidth="1"/>
    <col min="42" max="42" width="5.7109375" customWidth="1"/>
    <col min="43" max="43" width="1.7109375" customWidth="1"/>
    <col min="44" max="44" width="5.7109375" customWidth="1"/>
  </cols>
  <sheetData>
    <row r="3" spans="1:44" ht="15" customHeight="1" x14ac:dyDescent="0.25">
      <c r="C3" s="3"/>
      <c r="D3" s="3"/>
      <c r="E3" s="55" t="s">
        <v>67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5" customHeight="1" x14ac:dyDescent="0.25">
      <c r="C4" s="3"/>
      <c r="D4" s="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5" customHeight="1" x14ac:dyDescent="0.25">
      <c r="C5" s="3"/>
      <c r="D5" s="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x14ac:dyDescent="0.25">
      <c r="C6" s="3"/>
      <c r="D6" s="3"/>
      <c r="E6" s="3"/>
      <c r="G6" s="3"/>
      <c r="I6" s="3"/>
      <c r="J6" s="3"/>
    </row>
    <row r="7" spans="1:44" x14ac:dyDescent="0.25">
      <c r="C7" s="3"/>
      <c r="D7" s="3"/>
      <c r="E7" s="3"/>
      <c r="G7" s="3"/>
      <c r="I7" s="3"/>
      <c r="J7" s="3"/>
    </row>
    <row r="8" spans="1:44" x14ac:dyDescent="0.25">
      <c r="C8" s="3"/>
      <c r="D8" s="3"/>
      <c r="E8" s="3"/>
      <c r="G8" s="3"/>
      <c r="I8" s="3"/>
      <c r="J8" s="3"/>
    </row>
    <row r="9" spans="1:44" ht="18.75" x14ac:dyDescent="0.3">
      <c r="A9" s="7"/>
      <c r="B9" s="7"/>
      <c r="C9" s="8"/>
      <c r="D9" s="9"/>
      <c r="E9" s="82" t="s">
        <v>24</v>
      </c>
      <c r="F9" s="82"/>
      <c r="G9" s="82"/>
      <c r="H9" s="82"/>
      <c r="I9" s="8"/>
      <c r="J9" s="8"/>
      <c r="K9" s="7"/>
      <c r="L9" s="7"/>
      <c r="M9" s="7"/>
      <c r="N9" s="82" t="s">
        <v>69</v>
      </c>
      <c r="O9" s="82"/>
      <c r="P9" s="82"/>
      <c r="Q9" s="82"/>
      <c r="R9" s="7"/>
      <c r="S9" s="7"/>
      <c r="T9" s="7"/>
      <c r="U9" s="7"/>
      <c r="V9" s="7"/>
      <c r="W9" s="82" t="s">
        <v>70</v>
      </c>
      <c r="X9" s="82"/>
      <c r="Y9" s="82"/>
      <c r="Z9" s="82"/>
      <c r="AA9" s="7"/>
      <c r="AB9" s="7"/>
      <c r="AC9" s="7"/>
      <c r="AD9" s="7"/>
      <c r="AE9" s="7"/>
      <c r="AF9" s="82" t="s">
        <v>49</v>
      </c>
      <c r="AG9" s="82"/>
      <c r="AH9" s="82"/>
      <c r="AI9" s="82"/>
      <c r="AJ9" s="7"/>
      <c r="AK9" s="7"/>
      <c r="AL9" s="7"/>
      <c r="AM9" s="7"/>
      <c r="AN9" s="7"/>
      <c r="AO9" s="82" t="s">
        <v>25</v>
      </c>
      <c r="AP9" s="82"/>
      <c r="AQ9" s="82"/>
      <c r="AR9" s="82"/>
    </row>
    <row r="10" spans="1:44" ht="18.75" x14ac:dyDescent="0.25">
      <c r="C10" s="3"/>
      <c r="D10" s="3"/>
      <c r="E10" s="88" t="s">
        <v>65</v>
      </c>
      <c r="F10" s="88"/>
      <c r="G10" s="88"/>
      <c r="H10" s="88"/>
      <c r="I10" s="54"/>
      <c r="J10" s="54"/>
      <c r="K10" s="2"/>
      <c r="L10" s="2"/>
      <c r="M10" s="2"/>
      <c r="N10" s="87" t="s">
        <v>76</v>
      </c>
      <c r="O10" s="87"/>
      <c r="P10" s="87"/>
      <c r="Q10" s="87"/>
      <c r="R10" s="2"/>
      <c r="S10" s="2"/>
      <c r="T10" s="2"/>
      <c r="U10" s="2"/>
      <c r="V10" s="2"/>
      <c r="W10" s="87" t="s">
        <v>42</v>
      </c>
      <c r="X10" s="87"/>
      <c r="Y10" s="87"/>
      <c r="Z10" s="87"/>
      <c r="AA10" s="2"/>
      <c r="AB10" s="2"/>
      <c r="AC10" s="2"/>
      <c r="AD10" s="2"/>
      <c r="AE10" s="2"/>
      <c r="AF10" s="86" t="s">
        <v>66</v>
      </c>
      <c r="AG10" s="86"/>
      <c r="AH10" s="86"/>
      <c r="AI10" s="86"/>
      <c r="AO10" s="82" t="s">
        <v>26</v>
      </c>
      <c r="AP10" s="82"/>
      <c r="AQ10" s="82"/>
      <c r="AR10" s="82"/>
    </row>
    <row r="11" spans="1:44" ht="15" customHeight="1" x14ac:dyDescent="0.25">
      <c r="A11">
        <v>1</v>
      </c>
      <c r="B11" s="2" t="e">
        <f>IF(VLOOKUP(A11,'Teilnehmende Mannschaften'!H10:J41,2,FALSE)="","",VLOOKUP(A11,'Teilnehmende Mannschaften'!H10:J41,2,FALSE))</f>
        <v>#N/A</v>
      </c>
      <c r="C11" s="40" t="e">
        <f>VLOOKUP(A11,'Teilnehmende Mannschaften'!H10:J41,3,FALSE)</f>
        <v>#N/A</v>
      </c>
      <c r="D11" s="40" t="e">
        <f>IF(C11="","",IF(C11&lt;C14,0,C11-C14))</f>
        <v>#N/A</v>
      </c>
      <c r="E11" s="10" t="e">
        <f>IF(COUNTIF(B11:B104,"")=94,"",IF(B11="","Freilos",CONCATENATE(B11," (+",IF(D11&gt;6,6,D11),")")))</f>
        <v>#N/A</v>
      </c>
      <c r="F11" s="62"/>
      <c r="G11" s="68" t="s">
        <v>0</v>
      </c>
      <c r="H11" s="65"/>
      <c r="I11" s="40"/>
      <c r="J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87"/>
      <c r="AG11" s="87"/>
      <c r="AH11" s="87"/>
      <c r="AI11" s="87"/>
      <c r="AJ11" s="2"/>
      <c r="AK11" s="2"/>
      <c r="AL11" s="2"/>
      <c r="AM11" s="2"/>
      <c r="AN11" s="2"/>
      <c r="AO11" s="2"/>
    </row>
    <row r="12" spans="1:44" ht="15" customHeight="1" x14ac:dyDescent="0.25">
      <c r="B12" s="2"/>
      <c r="C12" s="40"/>
      <c r="D12" s="40"/>
      <c r="E12" s="4"/>
      <c r="F12" s="63"/>
      <c r="G12" s="69"/>
      <c r="H12" s="66"/>
      <c r="I12" s="41"/>
      <c r="J12" s="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4" ht="15" customHeight="1" x14ac:dyDescent="0.25">
      <c r="B13" s="2"/>
      <c r="C13" s="40"/>
      <c r="D13" s="40"/>
      <c r="E13" s="40"/>
      <c r="F13" s="63"/>
      <c r="G13" s="69"/>
      <c r="H13" s="66"/>
      <c r="I13" s="40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4" ht="15" customHeight="1" x14ac:dyDescent="0.25">
      <c r="A14">
        <v>2</v>
      </c>
      <c r="B14" s="2" t="str">
        <f>IF(VLOOKUP(A14,'Teilnehmende Mannschaften'!H10:J41,2,FALSE)="","",VLOOKUP(A14,'Teilnehmende Mannschaften'!H10:J41,2,FALSE))</f>
        <v/>
      </c>
      <c r="C14" s="40">
        <f>VLOOKUP(A14,'Teilnehmende Mannschaften'!H10:J41,3,FALSE)</f>
        <v>0</v>
      </c>
      <c r="D14" s="40" t="e">
        <f>IF(C14="","",IF(C14&lt;C11,0,C14-C11))</f>
        <v>#N/A</v>
      </c>
      <c r="E14" s="10" t="str">
        <f>IF(COUNTIF(B11:B104,"")=94,"",IF(B14="","Freilos",CONCATENATE(B14," (+",IF(D14&gt;6,6,D14),")")))</f>
        <v>Freilos</v>
      </c>
      <c r="F14" s="64"/>
      <c r="G14" s="70"/>
      <c r="H14" s="67"/>
      <c r="I14" s="40"/>
      <c r="J14" s="35"/>
      <c r="K14" s="2" t="e">
        <f>IF(AND(E11="Freilos",E14="Freilos"),"Freilos",IF(E11="Freilos",B14,IF(E14="Freilos",B11,IF(F11="","",IF(F11&gt;H11,B11,B14)))))</f>
        <v>#N/A</v>
      </c>
      <c r="L14" s="2" t="e">
        <f>IF(OR(K14="Freilos",K14=""),0,VLOOKUP(K14,B11:C104,2,FALSE))</f>
        <v>#N/A</v>
      </c>
      <c r="M14" s="40" t="e">
        <f>IF(L14="","",IF(L14&lt;L17,0,L14-L17))</f>
        <v>#N/A</v>
      </c>
      <c r="N14" s="10" t="e">
        <f>IF(AND(K14="",K17=""),"",IF(AND(E11="Freilos",E14="Freilos"),"Freilos",IF(K14="","",IF(K14="Freilos","Freilos",CONCATENATE(K14," (+",IF(M14&gt;6,6,M14),")")))))</f>
        <v>#N/A</v>
      </c>
      <c r="O14" s="62"/>
      <c r="P14" s="68" t="s">
        <v>0</v>
      </c>
      <c r="Q14" s="6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4" ht="15" customHeight="1" x14ac:dyDescent="0.25">
      <c r="B15" s="2"/>
      <c r="C15" s="40"/>
      <c r="D15" s="40"/>
      <c r="E15" s="4"/>
      <c r="F15" s="2"/>
      <c r="G15" s="40"/>
      <c r="H15" s="2"/>
      <c r="I15" s="40"/>
      <c r="J15" s="4"/>
      <c r="K15" s="43"/>
      <c r="L15" s="43"/>
      <c r="M15" s="43"/>
      <c r="N15" s="59"/>
      <c r="O15" s="63"/>
      <c r="P15" s="69"/>
      <c r="Q15" s="66"/>
      <c r="R15" s="4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4" ht="15" customHeight="1" x14ac:dyDescent="0.25">
      <c r="B16" s="2"/>
      <c r="C16" s="40"/>
      <c r="D16" s="40"/>
      <c r="E16" s="40"/>
      <c r="F16" s="2"/>
      <c r="G16" s="40"/>
      <c r="H16" s="2"/>
      <c r="I16" s="40"/>
      <c r="J16" s="4"/>
      <c r="K16" s="2"/>
      <c r="L16" s="2"/>
      <c r="M16" s="2"/>
      <c r="N16" s="60"/>
      <c r="O16" s="63"/>
      <c r="P16" s="69"/>
      <c r="Q16" s="66"/>
      <c r="R16" s="2"/>
      <c r="S16" s="4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5" customHeight="1" x14ac:dyDescent="0.25">
      <c r="A17">
        <v>3</v>
      </c>
      <c r="B17" s="2" t="str">
        <f>IF(VLOOKUP(A17,'Teilnehmende Mannschaften'!H10:J41,2,FALSE)="","",VLOOKUP(A17,'Teilnehmende Mannschaften'!H10:J41,2,FALSE))</f>
        <v/>
      </c>
      <c r="C17" s="40">
        <f>VLOOKUP(A17,'Teilnehmende Mannschaften'!H10:J41,3,FALSE)</f>
        <v>0</v>
      </c>
      <c r="D17" s="40" t="e">
        <f>IF(C17="","",IF(C17&lt;C20,0,C17-C20))</f>
        <v>#N/A</v>
      </c>
      <c r="E17" s="10" t="str">
        <f>IF(COUNTIF(B11:B104,"")=94,"",IF(B17="","Freilos",CONCATENATE(B17," (+",IF(D17&gt;6,6,D17),")")))</f>
        <v>Freilos</v>
      </c>
      <c r="F17" s="62"/>
      <c r="G17" s="68" t="s">
        <v>0</v>
      </c>
      <c r="H17" s="65"/>
      <c r="I17" s="40"/>
      <c r="J17" s="41"/>
      <c r="K17" s="2" t="e">
        <f>IF(AND(E17="Freilos",E20="Freilos"),"Freilos",IF(E17="Freilos",B20,IF(E20="Freilos",B17,IF(F17="","",IF(F17&gt;H17,B17,B20)))))</f>
        <v>#N/A</v>
      </c>
      <c r="L17" s="2" t="e">
        <f>IF(OR(K17="Freilos",K17=""),0,VLOOKUP(K17,B11:C104,2,FALSE))</f>
        <v>#N/A</v>
      </c>
      <c r="M17" s="40" t="e">
        <f>IF(L17="","",IF(L17&lt;L14,0,L17-L14))</f>
        <v>#N/A</v>
      </c>
      <c r="N17" s="10" t="e">
        <f>IF(AND(K17="",K14=""),"",IF(AND(E17="Freilos",E20="Freilos"),"Freilos",IF(K17="","",IF(K17="Freilos","Freilos",CONCATENATE(K17," (+",IF(M17&gt;6,6,M17),")")))))</f>
        <v>#N/A</v>
      </c>
      <c r="O17" s="64"/>
      <c r="P17" s="70"/>
      <c r="Q17" s="67"/>
      <c r="R17" s="2"/>
      <c r="S17" s="4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 customHeight="1" x14ac:dyDescent="0.25">
      <c r="B18" s="2"/>
      <c r="C18" s="40"/>
      <c r="D18" s="40"/>
      <c r="E18" s="59"/>
      <c r="F18" s="63"/>
      <c r="G18" s="69"/>
      <c r="H18" s="66"/>
      <c r="I18" s="41"/>
      <c r="J18" s="5"/>
      <c r="K18" s="2"/>
      <c r="L18" s="2"/>
      <c r="M18" s="2"/>
      <c r="N18" s="2"/>
      <c r="O18" s="2"/>
      <c r="P18" s="2"/>
      <c r="Q18" s="2"/>
      <c r="R18" s="2"/>
      <c r="S18" s="4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 customHeight="1" x14ac:dyDescent="0.25">
      <c r="B19" s="2"/>
      <c r="C19" s="40"/>
      <c r="D19" s="40"/>
      <c r="E19" s="60"/>
      <c r="F19" s="63"/>
      <c r="G19" s="69"/>
      <c r="H19" s="66"/>
      <c r="I19" s="40"/>
      <c r="J19" s="40"/>
      <c r="K19" s="2"/>
      <c r="L19" s="2"/>
      <c r="M19" s="2"/>
      <c r="N19" s="2"/>
      <c r="O19" s="2"/>
      <c r="P19" s="2"/>
      <c r="Q19" s="2"/>
      <c r="R19" s="2"/>
      <c r="S19" s="4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 customHeight="1" x14ac:dyDescent="0.25">
      <c r="A20">
        <v>4</v>
      </c>
      <c r="B20" s="2" t="e">
        <f>IF(VLOOKUP(A20,'Teilnehmende Mannschaften'!H10:J41,2,FALSE)="","",VLOOKUP(A20,'Teilnehmende Mannschaften'!H10:J41,2,FALSE))</f>
        <v>#N/A</v>
      </c>
      <c r="C20" s="40" t="e">
        <f>VLOOKUP(A20,'Teilnehmende Mannschaften'!H10:J41,3,FALSE)</f>
        <v>#N/A</v>
      </c>
      <c r="D20" s="40" t="e">
        <f>IF(C20="","",IF(C20&lt;C17,0,C20-C17))</f>
        <v>#N/A</v>
      </c>
      <c r="E20" s="10" t="e">
        <f>IF(COUNTIF(B11:B104,"")=94,"",IF(B20="","Freilos",CONCATENATE(B20," (+",IF(D20&gt;6,6,D20),")")))</f>
        <v>#N/A</v>
      </c>
      <c r="F20" s="64"/>
      <c r="G20" s="70"/>
      <c r="H20" s="67"/>
      <c r="I20" s="40"/>
      <c r="J20" s="40"/>
      <c r="K20" s="2"/>
      <c r="L20" s="2"/>
      <c r="M20" s="2"/>
      <c r="N20" s="2"/>
      <c r="O20" s="2"/>
      <c r="P20" s="2"/>
      <c r="Q20" s="2"/>
      <c r="R20" s="2"/>
      <c r="S20" s="46"/>
      <c r="T20" s="2" t="e">
        <f>IF(AND(N14="Freilos",N17="Freilos"),"Freilos",IF(N14="Freilos",K17,IF(N17="Freilos",K14,IF(O14="","",IF(O14&gt;Q14,K14,K17)))))</f>
        <v>#N/A</v>
      </c>
      <c r="U20" s="2" t="e">
        <f>IF(OR(T20="Freilos",T20=""),0,VLOOKUP(T20,B11:C104,2,FALSE))</f>
        <v>#N/A</v>
      </c>
      <c r="V20" s="40" t="e">
        <f>IF(U20="","",IF(U20&lt;U23,0,U20-U23))</f>
        <v>#N/A</v>
      </c>
      <c r="W20" s="10" t="e">
        <f>IF(AND(T20="",T23=""),"",IF(AND(N14="Freilos",N17="Freilos"),"Freilos",IF(T20="","",IF(T20="Freilos","Freilos",CONCATENATE(T20," (+",IF(V20&gt;6,6,V20),")")))))</f>
        <v>#N/A</v>
      </c>
      <c r="X20" s="62"/>
      <c r="Y20" s="68" t="s">
        <v>0</v>
      </c>
      <c r="Z20" s="6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customHeight="1" x14ac:dyDescent="0.25">
      <c r="B21" s="2"/>
      <c r="C21" s="40"/>
      <c r="D21" s="40"/>
      <c r="E21" s="4"/>
      <c r="F21" s="2"/>
      <c r="G21" s="40"/>
      <c r="H21" s="2"/>
      <c r="I21" s="40"/>
      <c r="J21" s="40"/>
      <c r="K21" s="2"/>
      <c r="L21" s="40"/>
      <c r="M21" s="2"/>
      <c r="N21" s="2"/>
      <c r="O21" s="2"/>
      <c r="P21" s="2"/>
      <c r="Q21" s="2"/>
      <c r="R21" s="2"/>
      <c r="S21" s="43"/>
      <c r="T21" s="43"/>
      <c r="U21" s="43"/>
      <c r="V21" s="43"/>
      <c r="W21" s="59"/>
      <c r="X21" s="63"/>
      <c r="Y21" s="69"/>
      <c r="Z21" s="66"/>
      <c r="AA21" s="4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 customHeight="1" x14ac:dyDescent="0.25">
      <c r="B22" s="2"/>
      <c r="C22" s="40"/>
      <c r="D22" s="40"/>
      <c r="E22" s="40"/>
      <c r="F22" s="2"/>
      <c r="G22" s="40"/>
      <c r="H22" s="2"/>
      <c r="I22" s="40"/>
      <c r="J22" s="40"/>
      <c r="K22" s="2"/>
      <c r="L22" s="2"/>
      <c r="M22" s="2"/>
      <c r="N22" s="2"/>
      <c r="O22" s="2"/>
      <c r="P22" s="2"/>
      <c r="Q22" s="2"/>
      <c r="R22" s="2"/>
      <c r="S22" s="43"/>
      <c r="T22" s="2"/>
      <c r="U22" s="2"/>
      <c r="V22" s="2"/>
      <c r="W22" s="60"/>
      <c r="X22" s="63"/>
      <c r="Y22" s="69"/>
      <c r="Z22" s="66"/>
      <c r="AA22" s="2"/>
      <c r="AB22" s="4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 customHeight="1" x14ac:dyDescent="0.25">
      <c r="A23">
        <v>5</v>
      </c>
      <c r="B23" s="2" t="e">
        <f>IF(VLOOKUP(A23,'Teilnehmende Mannschaften'!H10:J41,2,FALSE)="","",VLOOKUP(A23,'Teilnehmende Mannschaften'!H10:J41,2,FALSE))</f>
        <v>#N/A</v>
      </c>
      <c r="C23" s="40" t="e">
        <f>VLOOKUP(A23,'Teilnehmende Mannschaften'!H10:J41,3,FALSE)</f>
        <v>#N/A</v>
      </c>
      <c r="D23" s="40" t="e">
        <f>IF(C23="","",IF(C23&lt;C26,0,C23-C26))</f>
        <v>#N/A</v>
      </c>
      <c r="E23" s="10" t="e">
        <f>IF(COUNTIF(B11:B104,"")=94,"",IF(B23="","Freilos",CONCATENATE(B23," (+",IF(D23&gt;6,6,D23),")")))</f>
        <v>#N/A</v>
      </c>
      <c r="F23" s="62"/>
      <c r="G23" s="68" t="s">
        <v>0</v>
      </c>
      <c r="H23" s="65"/>
      <c r="I23" s="40"/>
      <c r="J23" s="40"/>
      <c r="K23" s="2"/>
      <c r="L23" s="40"/>
      <c r="M23" s="2"/>
      <c r="N23" s="2"/>
      <c r="O23" s="2"/>
      <c r="P23" s="2"/>
      <c r="Q23" s="2"/>
      <c r="R23" s="2"/>
      <c r="S23" s="44"/>
      <c r="T23" s="2" t="e">
        <f>IF(AND(N26="Freilos",N29="Freilos"),"Freilos",IF(N26="Freilos",K29,IF(N29="Freilos",K26,IF(O26="","",IF(O26&gt;Q26,K26,K29)))))</f>
        <v>#N/A</v>
      </c>
      <c r="U23" s="2" t="e">
        <f>IF(OR(T23="Freilos",T23=""),0,VLOOKUP(T23,B11:C104,2,FALSE))</f>
        <v>#N/A</v>
      </c>
      <c r="V23" s="40" t="e">
        <f>IF(U23="","",IF(U23&lt;U20,0,U23-U20))</f>
        <v>#N/A</v>
      </c>
      <c r="W23" s="10" t="e">
        <f>IF(AND(T23="",T20=""),"",IF(AND(N26="Freilos",N29="Freilos"),"Freilos",IF(T23="","",IF(T23="Freilos","Freilos",CONCATENATE(T23," (+",IF(V23&gt;6,6,V23),")")))))</f>
        <v>#N/A</v>
      </c>
      <c r="X23" s="64"/>
      <c r="Y23" s="70"/>
      <c r="Z23" s="67"/>
      <c r="AA23" s="2"/>
      <c r="AB23" s="4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 customHeight="1" x14ac:dyDescent="0.25">
      <c r="B24" s="2"/>
      <c r="C24" s="40"/>
      <c r="D24" s="40"/>
      <c r="E24" s="4"/>
      <c r="F24" s="63"/>
      <c r="G24" s="69"/>
      <c r="H24" s="66"/>
      <c r="I24" s="41"/>
      <c r="J24" s="40"/>
      <c r="K24" s="2"/>
      <c r="L24" s="2"/>
      <c r="M24" s="2"/>
      <c r="N24" s="2"/>
      <c r="O24" s="2"/>
      <c r="P24" s="2"/>
      <c r="Q24" s="2"/>
      <c r="R24" s="2"/>
      <c r="S24" s="45"/>
      <c r="T24" s="2"/>
      <c r="U24" s="2"/>
      <c r="V24" s="2"/>
      <c r="W24" s="2"/>
      <c r="X24" s="2"/>
      <c r="Y24" s="2"/>
      <c r="Z24" s="2"/>
      <c r="AA24" s="2"/>
      <c r="AB24" s="4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 customHeight="1" x14ac:dyDescent="0.25">
      <c r="B25" s="2"/>
      <c r="C25" s="40"/>
      <c r="D25" s="40"/>
      <c r="E25" s="40"/>
      <c r="F25" s="63"/>
      <c r="G25" s="69"/>
      <c r="H25" s="66"/>
      <c r="I25" s="40"/>
      <c r="J25" s="5"/>
      <c r="K25" s="2"/>
      <c r="L25" s="2"/>
      <c r="M25" s="2"/>
      <c r="N25" s="2"/>
      <c r="O25" s="2"/>
      <c r="P25" s="2"/>
      <c r="Q25" s="2"/>
      <c r="R25" s="2"/>
      <c r="S25" s="45"/>
      <c r="T25" s="2"/>
      <c r="U25" s="2"/>
      <c r="V25" s="2"/>
      <c r="W25" s="2"/>
      <c r="X25" s="2"/>
      <c r="Y25" s="2"/>
      <c r="Z25" s="2"/>
      <c r="AA25" s="2"/>
      <c r="AB25" s="45"/>
      <c r="AC25" s="2"/>
      <c r="AD25" s="2"/>
      <c r="AE25" s="2"/>
      <c r="AF25" s="43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 customHeight="1" x14ac:dyDescent="0.25">
      <c r="A26">
        <v>6</v>
      </c>
      <c r="B26" s="2" t="str">
        <f>IF(VLOOKUP(A26,'Teilnehmende Mannschaften'!H10:J41,2,FALSE)="","",VLOOKUP(A26,'Teilnehmende Mannschaften'!H10:J41,2,FALSE))</f>
        <v/>
      </c>
      <c r="C26" s="40">
        <f>VLOOKUP(A26,'Teilnehmende Mannschaften'!H10:J41,3,FALSE)</f>
        <v>0</v>
      </c>
      <c r="D26" s="40" t="e">
        <f>IF(C26="","",IF(C26&lt;C23,0,C26-C23))</f>
        <v>#N/A</v>
      </c>
      <c r="E26" s="10" t="str">
        <f>IF(COUNTIF(B11:B104,"")=94,"",IF(B26="","Freilos",CONCATENATE(B26," (+",IF(D26&gt;6,6,D26),")")))</f>
        <v>Freilos</v>
      </c>
      <c r="F26" s="64"/>
      <c r="G26" s="70"/>
      <c r="H26" s="67"/>
      <c r="I26" s="40"/>
      <c r="J26" s="35"/>
      <c r="K26" s="2" t="e">
        <f>IF(AND(E23="Freilos",E26="Freilos"),"Freilos",IF(E23="Freilos",B26,IF(E26="Freilos",B23,IF(F23="","",IF(F23&gt;H23,B23,B26)))))</f>
        <v>#N/A</v>
      </c>
      <c r="L26" s="2" t="e">
        <f>IF(OR(K26="Freilos",K26=""),0,VLOOKUP(K26,B11:C104,2,FALSE))</f>
        <v>#N/A</v>
      </c>
      <c r="M26" s="40" t="e">
        <f>IF(L26="","",IF(L26&lt;L29,0,L26-L29))</f>
        <v>#N/A</v>
      </c>
      <c r="N26" s="10" t="e">
        <f>IF(AND(K26="",K29=""),"",IF(AND(E23="Freilos",E26="Freilos"),"Freilos",IF(K26="","",IF(K26="Freilos","Freilos",CONCATENATE(K26," (+",IF(M26&gt;6,6,M26),")")))))</f>
        <v>#N/A</v>
      </c>
      <c r="O26" s="62"/>
      <c r="P26" s="68" t="s">
        <v>0</v>
      </c>
      <c r="Q26" s="65"/>
      <c r="R26" s="2"/>
      <c r="S26" s="45"/>
      <c r="T26" s="2"/>
      <c r="U26" s="2"/>
      <c r="V26" s="2"/>
      <c r="W26" s="2"/>
      <c r="X26" s="2"/>
      <c r="Y26" s="2"/>
      <c r="Z26" s="2"/>
      <c r="AA26" s="2"/>
      <c r="AB26" s="45"/>
      <c r="AC26" s="43"/>
      <c r="AD26" s="43"/>
      <c r="AE26" s="4"/>
      <c r="AF26" s="4"/>
      <c r="AG26" s="33"/>
      <c r="AH26" s="33"/>
      <c r="AI26" s="33"/>
      <c r="AJ26" s="2"/>
      <c r="AK26" s="2"/>
      <c r="AL26" s="2"/>
      <c r="AM26" s="2"/>
      <c r="AN26" s="2"/>
      <c r="AO26" s="2"/>
    </row>
    <row r="27" spans="1:41" ht="15" customHeight="1" x14ac:dyDescent="0.25">
      <c r="B27" s="2"/>
      <c r="C27" s="40"/>
      <c r="D27" s="40"/>
      <c r="E27" s="4"/>
      <c r="F27" s="2"/>
      <c r="G27" s="40"/>
      <c r="H27" s="2"/>
      <c r="I27" s="40"/>
      <c r="J27" s="4"/>
      <c r="K27" s="43"/>
      <c r="L27" s="43"/>
      <c r="M27" s="43"/>
      <c r="N27" s="59"/>
      <c r="O27" s="63"/>
      <c r="P27" s="69"/>
      <c r="Q27" s="66"/>
      <c r="R27" s="44"/>
      <c r="S27" s="45"/>
      <c r="T27" s="2"/>
      <c r="U27" s="2"/>
      <c r="V27" s="2"/>
      <c r="W27" s="2"/>
      <c r="X27" s="2"/>
      <c r="Y27" s="2"/>
      <c r="Z27" s="2"/>
      <c r="AA27" s="2"/>
      <c r="AB27" s="45"/>
      <c r="AC27" s="43"/>
      <c r="AD27" s="43"/>
      <c r="AE27" s="43"/>
      <c r="AF27" s="43"/>
      <c r="AG27" s="33"/>
      <c r="AH27" s="33"/>
      <c r="AI27" s="33"/>
      <c r="AJ27" s="2"/>
      <c r="AK27" s="2"/>
      <c r="AL27" s="2"/>
      <c r="AM27" s="2"/>
      <c r="AN27" s="2"/>
      <c r="AO27" s="2"/>
    </row>
    <row r="28" spans="1:41" ht="15" customHeight="1" x14ac:dyDescent="0.25">
      <c r="B28" s="2"/>
      <c r="C28" s="40"/>
      <c r="D28" s="40"/>
      <c r="E28" s="40"/>
      <c r="F28" s="2"/>
      <c r="G28" s="40"/>
      <c r="H28" s="2"/>
      <c r="I28" s="40"/>
      <c r="J28" s="4"/>
      <c r="K28" s="2"/>
      <c r="L28" s="2"/>
      <c r="M28" s="2"/>
      <c r="N28" s="60"/>
      <c r="O28" s="63"/>
      <c r="P28" s="69"/>
      <c r="Q28" s="66"/>
      <c r="R28" s="2"/>
      <c r="S28" s="2"/>
      <c r="T28" s="2"/>
      <c r="U28" s="2"/>
      <c r="V28" s="2"/>
      <c r="W28" s="2"/>
      <c r="X28" s="2"/>
      <c r="Y28" s="2"/>
      <c r="Z28" s="2"/>
      <c r="AA28" s="2"/>
      <c r="AB28" s="45"/>
      <c r="AC28" s="43"/>
      <c r="AD28" s="43"/>
      <c r="AE28" s="43"/>
      <c r="AF28" s="43"/>
      <c r="AG28" s="33"/>
      <c r="AH28" s="33"/>
      <c r="AI28" s="33"/>
      <c r="AJ28" s="2"/>
      <c r="AK28" s="2"/>
      <c r="AL28" s="2"/>
      <c r="AM28" s="2"/>
      <c r="AN28" s="2"/>
      <c r="AO28" s="2"/>
    </row>
    <row r="29" spans="1:41" ht="15" customHeight="1" x14ac:dyDescent="0.25">
      <c r="A29">
        <v>7</v>
      </c>
      <c r="B29" s="2" t="str">
        <f>IF(VLOOKUP(A29,'Teilnehmende Mannschaften'!C10:E41,2,FALSE)="","",VLOOKUP(A29,'Teilnehmende Mannschaften'!C10:E41,2,FALSE))</f>
        <v/>
      </c>
      <c r="C29" s="40">
        <f>VLOOKUP(A29,'Teilnehmende Mannschaften'!H10:J41,3,FALSE)</f>
        <v>0</v>
      </c>
      <c r="D29" s="40" t="e">
        <f>IF(C29="","",IF(C29&lt;C32,0,C29-C32))</f>
        <v>#N/A</v>
      </c>
      <c r="E29" s="10" t="str">
        <f>IF(COUNTIF(B11:B104,"")=94,"",IF(B29="","Freilos",CONCATENATE(B29," (+",IF(D29&gt;6,6,D29),")")))</f>
        <v>Freilos</v>
      </c>
      <c r="F29" s="62"/>
      <c r="G29" s="68" t="s">
        <v>0</v>
      </c>
      <c r="H29" s="65"/>
      <c r="I29" s="40"/>
      <c r="J29" s="41"/>
      <c r="K29" s="2" t="e">
        <f>IF(AND(E29="Freilos",E32="Freilos"),"Freilos",IF(E29="Freilos",B32,IF(E32="Freilos",B29,IF(F29="","",IF(F29&gt;H29,B29,B32)))))</f>
        <v>#N/A</v>
      </c>
      <c r="L29" s="2" t="e">
        <f>IF(OR(K29="Freilos",K29=""),0,VLOOKUP(K29,B11:C104,2,FALSE))</f>
        <v>#N/A</v>
      </c>
      <c r="M29" s="40" t="e">
        <f>IF(L29="","",IF(L29&lt;L26,0,L29-L26))</f>
        <v>#N/A</v>
      </c>
      <c r="N29" s="10" t="e">
        <f>IF(AND(K29="",K26=""),"",IF(AND(E29="Freilos",E32="Freilos"),"Freilos",IF(K29="","",IF(K29="Freilos","Freilos",CONCATENATE(K29," (+",IF(M29&gt;6,6,M29),")")))))</f>
        <v>#N/A</v>
      </c>
      <c r="O29" s="64"/>
      <c r="P29" s="70"/>
      <c r="Q29" s="67"/>
      <c r="R29" s="2"/>
      <c r="S29" s="2"/>
      <c r="T29" s="2"/>
      <c r="U29" s="2"/>
      <c r="V29" s="2"/>
      <c r="W29" s="2"/>
      <c r="X29" s="2"/>
      <c r="Y29" s="2"/>
      <c r="Z29" s="2"/>
      <c r="AA29" s="2"/>
      <c r="AB29" s="45"/>
      <c r="AC29" s="43"/>
      <c r="AD29" s="43"/>
      <c r="AE29" s="4"/>
      <c r="AF29" s="4"/>
      <c r="AG29" s="33"/>
      <c r="AH29" s="33"/>
      <c r="AI29" s="33"/>
      <c r="AJ29" s="2"/>
      <c r="AK29" s="2"/>
      <c r="AL29" s="2"/>
      <c r="AM29" s="2"/>
      <c r="AN29" s="2"/>
      <c r="AO29" s="2"/>
    </row>
    <row r="30" spans="1:41" ht="15" customHeight="1" x14ac:dyDescent="0.25">
      <c r="B30" s="2"/>
      <c r="C30" s="40"/>
      <c r="D30" s="40"/>
      <c r="E30" s="4"/>
      <c r="F30" s="63"/>
      <c r="G30" s="69"/>
      <c r="H30" s="66"/>
      <c r="I30" s="41"/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5"/>
      <c r="AC30" s="43"/>
      <c r="AD30" s="43"/>
      <c r="AE30" s="43"/>
      <c r="AF30" s="43"/>
      <c r="AG30" s="43"/>
      <c r="AH30" s="43"/>
      <c r="AI30" s="43"/>
      <c r="AJ30" s="2"/>
      <c r="AK30" s="2"/>
      <c r="AL30" s="2"/>
      <c r="AM30" s="2"/>
      <c r="AN30" s="2"/>
      <c r="AO30" s="2"/>
    </row>
    <row r="31" spans="1:41" ht="15" customHeight="1" x14ac:dyDescent="0.25">
      <c r="B31" s="2"/>
      <c r="C31" s="40"/>
      <c r="D31" s="40"/>
      <c r="E31" s="40"/>
      <c r="F31" s="63"/>
      <c r="G31" s="69"/>
      <c r="H31" s="66"/>
      <c r="I31" s="40"/>
      <c r="J31" s="4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5"/>
      <c r="AC31" s="43"/>
      <c r="AD31" s="43"/>
      <c r="AE31" s="43"/>
      <c r="AF31" s="43"/>
      <c r="AG31" s="43"/>
      <c r="AH31" s="43"/>
      <c r="AI31" s="43"/>
      <c r="AJ31" s="2"/>
      <c r="AK31" s="2"/>
      <c r="AL31" s="2"/>
      <c r="AM31" s="2"/>
      <c r="AN31" s="2"/>
      <c r="AO31" s="2"/>
    </row>
    <row r="32" spans="1:41" ht="15" customHeight="1" x14ac:dyDescent="0.25">
      <c r="A32">
        <v>8</v>
      </c>
      <c r="B32" s="2" t="e">
        <f>IF(VLOOKUP(A32,'Teilnehmende Mannschaften'!H10:J41,2,FALSE)="","",VLOOKUP(A32,'Teilnehmende Mannschaften'!H10:J41,2,FALSE))</f>
        <v>#N/A</v>
      </c>
      <c r="C32" s="40" t="e">
        <f>VLOOKUP(A32,'Teilnehmende Mannschaften'!H10:J41,3,FALSE)</f>
        <v>#N/A</v>
      </c>
      <c r="D32" s="40" t="e">
        <f>IF(C32="","",IF(C32&lt;C29,0,C32-C29))</f>
        <v>#N/A</v>
      </c>
      <c r="E32" s="10" t="e">
        <f>IF(COUNTIF(B11:B104,"")=94,"",IF(B32="","Freilos",CONCATENATE(B32," (+",IF(D32&gt;6,6,D32),")")))</f>
        <v>#N/A</v>
      </c>
      <c r="F32" s="64"/>
      <c r="G32" s="70"/>
      <c r="H32" s="67"/>
      <c r="I32" s="40"/>
      <c r="J32" s="4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4"/>
      <c r="X32" s="2"/>
      <c r="Y32" s="2"/>
      <c r="Z32" s="2"/>
      <c r="AA32" s="2"/>
      <c r="AB32" s="46"/>
      <c r="AC32" s="2" t="e">
        <f>IF(AND(W20="Freilos",W23="Freilos"),"Freilos",IF(W20="Freilos",T23,IF(W23="Freilos",T20,IF(X20="","",IF(X20&gt;Z20,T20,T23)))))</f>
        <v>#N/A</v>
      </c>
      <c r="AD32" s="43" t="e">
        <f>IF(OR(AC32="Freilos",AC32=""),0,VLOOKUP(AC32,B11:C104,2,FALSE))</f>
        <v>#N/A</v>
      </c>
      <c r="AE32" s="40" t="e">
        <f>IF(AD32="","",IF(AD32&lt;AD35,0,AD32-AD35))</f>
        <v>#N/A</v>
      </c>
      <c r="AF32" s="10" t="e">
        <f>IF(AND(AC32="",AC35=""),"",IF(AND(W20="Freilos",W23="Freilos"),"Freilos",IF(AC32="","",IF(AC32="Freilos","Freilos",CONCATENATE(AC32," (+",IF(AE32&gt;6,6,AE32),")")))))</f>
        <v>#N/A</v>
      </c>
      <c r="AG32" s="62"/>
      <c r="AH32" s="68" t="s">
        <v>0</v>
      </c>
      <c r="AI32" s="65"/>
      <c r="AJ32" s="2"/>
      <c r="AK32" s="2"/>
      <c r="AL32" s="2"/>
      <c r="AM32" s="2"/>
      <c r="AN32" s="2"/>
      <c r="AO32" s="2"/>
    </row>
    <row r="33" spans="1:44" ht="15" customHeight="1" x14ac:dyDescent="0.25">
      <c r="B33" s="2"/>
      <c r="C33" s="40"/>
      <c r="D33" s="40"/>
      <c r="E33" s="4"/>
      <c r="F33" s="2"/>
      <c r="G33" s="40"/>
      <c r="H33" s="2"/>
      <c r="I33" s="40"/>
      <c r="J33" s="4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3"/>
      <c r="X33" s="2"/>
      <c r="Y33" s="2"/>
      <c r="Z33" s="2"/>
      <c r="AA33" s="2"/>
      <c r="AB33" s="43"/>
      <c r="AC33" s="43"/>
      <c r="AD33" s="43"/>
      <c r="AE33" s="43"/>
      <c r="AF33" s="43"/>
      <c r="AG33" s="63"/>
      <c r="AH33" s="69"/>
      <c r="AI33" s="66"/>
      <c r="AJ33" s="44"/>
      <c r="AK33" s="2"/>
      <c r="AL33" s="2"/>
      <c r="AM33" s="2"/>
      <c r="AN33" s="2"/>
      <c r="AO33" s="2"/>
    </row>
    <row r="34" spans="1:44" ht="15" customHeight="1" x14ac:dyDescent="0.25">
      <c r="B34" s="2"/>
      <c r="C34" s="40"/>
      <c r="D34" s="40"/>
      <c r="E34" s="40"/>
      <c r="F34" s="2"/>
      <c r="G34" s="40"/>
      <c r="H34" s="2"/>
      <c r="I34" s="40"/>
      <c r="J34" s="4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3"/>
      <c r="X34" s="2"/>
      <c r="Y34" s="2"/>
      <c r="Z34" s="2"/>
      <c r="AA34" s="2"/>
      <c r="AB34" s="43"/>
      <c r="AC34" s="2"/>
      <c r="AD34" s="43"/>
      <c r="AE34" s="43"/>
      <c r="AF34" s="43"/>
      <c r="AG34" s="63"/>
      <c r="AH34" s="69"/>
      <c r="AI34" s="66"/>
      <c r="AJ34" s="2"/>
      <c r="AK34" s="45"/>
      <c r="AL34" s="2"/>
      <c r="AM34" s="2"/>
      <c r="AN34" s="2"/>
      <c r="AO34" s="2"/>
    </row>
    <row r="35" spans="1:44" ht="15" customHeight="1" x14ac:dyDescent="0.25">
      <c r="A35">
        <v>9</v>
      </c>
      <c r="B35" s="2" t="e">
        <f>IF(VLOOKUP(A35,'Teilnehmende Mannschaften'!H10:J41,2,FALSE)="","",VLOOKUP(A35,'Teilnehmende Mannschaften'!H10:J41,2,FALSE))</f>
        <v>#N/A</v>
      </c>
      <c r="C35" s="40" t="e">
        <f>VLOOKUP(A35,'Teilnehmende Mannschaften'!H10:J41,3,FALSE)</f>
        <v>#N/A</v>
      </c>
      <c r="D35" s="40" t="e">
        <f>IF(C35="","",IF(C35&lt;C38,0,C35-C38))</f>
        <v>#N/A</v>
      </c>
      <c r="E35" s="10" t="e">
        <f>IF(COUNTIF(B11:B104,"")=94,"",IF(B35="","Freilos",CONCATENATE(B35," (+",IF(D35&gt;6,6,D35),")")))</f>
        <v>#N/A</v>
      </c>
      <c r="F35" s="62"/>
      <c r="G35" s="68" t="s">
        <v>0</v>
      </c>
      <c r="H35" s="65"/>
      <c r="I35" s="40"/>
      <c r="J35" s="4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4"/>
      <c r="X35" s="2"/>
      <c r="Y35" s="2"/>
      <c r="Z35" s="2"/>
      <c r="AA35" s="2"/>
      <c r="AB35" s="44"/>
      <c r="AC35" s="2" t="e">
        <f>IF(AND(W44="Freilos",W47="Freilos"),"Freilos",IF(W44="Freilos",T47,IF(W47="Freilos",T44,IF(X44="","",IF(X44&gt;Z44,T44,T47)))))</f>
        <v>#N/A</v>
      </c>
      <c r="AD35" s="43" t="e">
        <f>IF(OR(AC35="Freilos",AC35=""),0,VLOOKUP(AC35,B11:C104,2,FALSE))</f>
        <v>#N/A</v>
      </c>
      <c r="AE35" s="40" t="e">
        <f>IF(AD35="","",IF(AD35&lt;AD32,0,AD35-AD32))</f>
        <v>#N/A</v>
      </c>
      <c r="AF35" s="10" t="e">
        <f>IF(AND(AC35="",AC32=""),"",IF(AND(W44="Freilos",W47="Freilos"),"Freilos",IF(AC35="","",IF(AC35="Freilos","Freilos",CONCATENATE(AC35," (+",IF(AE35&gt;6,6,AE35),")")))))</f>
        <v>#N/A</v>
      </c>
      <c r="AG35" s="64"/>
      <c r="AH35" s="70"/>
      <c r="AI35" s="67"/>
      <c r="AJ35" s="2"/>
      <c r="AK35" s="45"/>
      <c r="AL35" s="2"/>
      <c r="AM35" s="2"/>
      <c r="AN35" s="2"/>
      <c r="AO35" s="2"/>
    </row>
    <row r="36" spans="1:44" ht="15" customHeight="1" x14ac:dyDescent="0.25">
      <c r="B36" s="2"/>
      <c r="C36" s="40"/>
      <c r="D36" s="40"/>
      <c r="E36" s="4"/>
      <c r="F36" s="63"/>
      <c r="G36" s="69"/>
      <c r="H36" s="66"/>
      <c r="I36" s="41"/>
      <c r="J36" s="4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5"/>
      <c r="AC36" s="43"/>
      <c r="AD36" s="43"/>
      <c r="AE36" s="43"/>
      <c r="AF36" s="43"/>
      <c r="AG36" s="43"/>
      <c r="AH36" s="43"/>
      <c r="AI36" s="43"/>
      <c r="AJ36" s="2"/>
      <c r="AK36" s="45"/>
      <c r="AL36" s="2"/>
      <c r="AM36" s="2"/>
      <c r="AN36" s="2"/>
      <c r="AO36" s="2"/>
    </row>
    <row r="37" spans="1:44" ht="15" customHeight="1" x14ac:dyDescent="0.25">
      <c r="B37" s="2"/>
      <c r="C37" s="40"/>
      <c r="D37" s="40"/>
      <c r="E37" s="40"/>
      <c r="F37" s="63"/>
      <c r="G37" s="69"/>
      <c r="H37" s="66"/>
      <c r="I37" s="40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45"/>
      <c r="AC37" s="43"/>
      <c r="AD37" s="43"/>
      <c r="AE37" s="43"/>
      <c r="AF37" s="43"/>
      <c r="AG37" s="43"/>
      <c r="AH37" s="43"/>
      <c r="AI37" s="43"/>
      <c r="AJ37" s="2"/>
      <c r="AK37" s="45"/>
      <c r="AL37" s="2"/>
      <c r="AM37" s="2"/>
      <c r="AN37" s="2"/>
      <c r="AO37" s="2"/>
    </row>
    <row r="38" spans="1:44" ht="15" customHeight="1" x14ac:dyDescent="0.25">
      <c r="A38">
        <v>10</v>
      </c>
      <c r="B38" s="2" t="str">
        <f>IF(VLOOKUP(A38,'Teilnehmende Mannschaften'!H10:J41,2,FALSE)="","",VLOOKUP(A38,'Teilnehmende Mannschaften'!H10:J41,2,FALSE))</f>
        <v/>
      </c>
      <c r="C38" s="40">
        <f>VLOOKUP(A38,'Teilnehmende Mannschaften'!H10:J41,3,FALSE)</f>
        <v>0</v>
      </c>
      <c r="D38" s="40" t="e">
        <f>IF(C38="","",IF(C38&lt;C35,0,C38-C35))</f>
        <v>#N/A</v>
      </c>
      <c r="E38" s="10" t="str">
        <f>IF(COUNTIF(B11:B104,"")=94,"",IF(B38="","Freilos",CONCATENATE(B38," (+",IF(D38&gt;6,6,D38),")")))</f>
        <v>Freilos</v>
      </c>
      <c r="F38" s="64"/>
      <c r="G38" s="70"/>
      <c r="H38" s="67"/>
      <c r="I38" s="40"/>
      <c r="J38" s="35"/>
      <c r="K38" s="2" t="e">
        <f>IF(AND(E35="Freilos",E38="Freilos"),"Freilos",IF(E35="Freilos",B38,IF(E38="Freilos",B35,IF(F35="","",IF(F35&gt;H35,B35,B38)))))</f>
        <v>#N/A</v>
      </c>
      <c r="L38" s="2" t="e">
        <f>IF(OR(K38="Freilos",K38=""),0,VLOOKUP(K38,B11:C104,2,FALSE))</f>
        <v>#N/A</v>
      </c>
      <c r="M38" s="40" t="e">
        <f>IF(L38="","",IF(L38&lt;L41,0,L38-L41))</f>
        <v>#N/A</v>
      </c>
      <c r="N38" s="10" t="e">
        <f>IF(AND(K38="",K41=""),"",IF(AND(E35="Freilos",E38="Freilos"),"Freilos",IF(K38="","",IF(K38="Freilos","Freilos",CONCATENATE(K38," (+",IF(M38&gt;6,6,M38),")")))))</f>
        <v>#N/A</v>
      </c>
      <c r="O38" s="62"/>
      <c r="P38" s="68" t="s">
        <v>0</v>
      </c>
      <c r="Q38" s="65"/>
      <c r="R38" s="2"/>
      <c r="S38" s="2"/>
      <c r="T38" s="2"/>
      <c r="U38" s="2"/>
      <c r="V38" s="2"/>
      <c r="W38" s="2"/>
      <c r="X38" s="2"/>
      <c r="Y38" s="2"/>
      <c r="Z38" s="2"/>
      <c r="AA38" s="2"/>
      <c r="AB38" s="45"/>
      <c r="AC38" s="43"/>
      <c r="AD38" s="43"/>
      <c r="AE38" s="4"/>
      <c r="AF38" s="4"/>
      <c r="AG38" s="33"/>
      <c r="AH38" s="33"/>
      <c r="AI38" s="33"/>
      <c r="AJ38" s="2"/>
      <c r="AK38" s="45"/>
      <c r="AL38" s="2"/>
      <c r="AM38" s="2"/>
      <c r="AN38" s="2"/>
      <c r="AO38" s="2"/>
    </row>
    <row r="39" spans="1:44" ht="15" customHeight="1" x14ac:dyDescent="0.25">
      <c r="B39" s="2"/>
      <c r="C39" s="40"/>
      <c r="D39" s="40"/>
      <c r="E39" s="4"/>
      <c r="F39" s="2"/>
      <c r="G39" s="40"/>
      <c r="H39" s="2"/>
      <c r="I39" s="40"/>
      <c r="J39" s="4"/>
      <c r="K39" s="43"/>
      <c r="L39" s="43"/>
      <c r="M39" s="43"/>
      <c r="N39" s="59"/>
      <c r="O39" s="63"/>
      <c r="P39" s="69"/>
      <c r="Q39" s="66"/>
      <c r="R39" s="44"/>
      <c r="S39" s="2"/>
      <c r="T39" s="2"/>
      <c r="U39" s="2"/>
      <c r="V39" s="2"/>
      <c r="W39" s="2"/>
      <c r="X39" s="2"/>
      <c r="Y39" s="2"/>
      <c r="Z39" s="2"/>
      <c r="AA39" s="2"/>
      <c r="AB39" s="45"/>
      <c r="AC39" s="43"/>
      <c r="AD39" s="43"/>
      <c r="AE39" s="43"/>
      <c r="AF39" s="43"/>
      <c r="AG39" s="33"/>
      <c r="AH39" s="33"/>
      <c r="AI39" s="33"/>
      <c r="AJ39" s="2"/>
      <c r="AK39" s="45"/>
      <c r="AL39" s="2"/>
      <c r="AM39" s="2"/>
      <c r="AN39" s="2"/>
      <c r="AO39" s="2"/>
    </row>
    <row r="40" spans="1:44" ht="15" customHeight="1" x14ac:dyDescent="0.25">
      <c r="B40" s="2"/>
      <c r="C40" s="40"/>
      <c r="D40" s="40"/>
      <c r="E40" s="40"/>
      <c r="F40" s="2"/>
      <c r="G40" s="40"/>
      <c r="H40" s="2"/>
      <c r="I40" s="40"/>
      <c r="J40" s="4"/>
      <c r="K40" s="2"/>
      <c r="L40" s="2"/>
      <c r="M40" s="2"/>
      <c r="N40" s="60"/>
      <c r="O40" s="63"/>
      <c r="P40" s="69"/>
      <c r="Q40" s="66"/>
      <c r="R40" s="2"/>
      <c r="S40" s="45"/>
      <c r="T40" s="2"/>
      <c r="U40" s="2"/>
      <c r="V40" s="2"/>
      <c r="W40" s="2"/>
      <c r="X40" s="2"/>
      <c r="Y40" s="2"/>
      <c r="Z40" s="2"/>
      <c r="AA40" s="2"/>
      <c r="AB40" s="45"/>
      <c r="AC40" s="43"/>
      <c r="AD40" s="43"/>
      <c r="AE40" s="43"/>
      <c r="AF40" s="43"/>
      <c r="AG40" s="33"/>
      <c r="AH40" s="33"/>
      <c r="AI40" s="33"/>
      <c r="AJ40" s="2"/>
      <c r="AK40" s="45"/>
      <c r="AL40" s="2"/>
      <c r="AM40" s="2"/>
      <c r="AN40" s="2"/>
      <c r="AO40" s="2"/>
    </row>
    <row r="41" spans="1:44" ht="15" customHeight="1" x14ac:dyDescent="0.25">
      <c r="A41">
        <v>11</v>
      </c>
      <c r="B41" s="2" t="str">
        <f>IF(VLOOKUP(A41,'Teilnehmende Mannschaften'!H10:J41,2,FALSE)="","",VLOOKUP(A41,'Teilnehmende Mannschaften'!H10:J41,2,FALSE))</f>
        <v/>
      </c>
      <c r="C41" s="40">
        <f>VLOOKUP(A41,'Teilnehmende Mannschaften'!H10:J41,3,FALSE)</f>
        <v>0</v>
      </c>
      <c r="D41" s="40" t="e">
        <f>IF(C41="","",IF(C41&lt;C44,0,C41-C44))</f>
        <v>#N/A</v>
      </c>
      <c r="E41" s="10" t="str">
        <f>IF(COUNTIF(B11:B104,"")=94,"",IF(B41="","Freilos",CONCATENATE(B41," (+",IF(D41&gt;6,6,D41),")")))</f>
        <v>Freilos</v>
      </c>
      <c r="F41" s="62"/>
      <c r="G41" s="68" t="s">
        <v>0</v>
      </c>
      <c r="H41" s="65"/>
      <c r="I41" s="40"/>
      <c r="J41" s="41"/>
      <c r="K41" s="2" t="e">
        <f>IF(AND(E41="Freilos",E44="Freilos"),"Freilos",IF(E41="Freilos",B44,IF(E44="Freilos",B41,IF(F41="","",IF(F41&gt;H41,B41,B44)))))</f>
        <v>#N/A</v>
      </c>
      <c r="L41" s="2" t="e">
        <f>IF(OR(K41="Freilos",K41=""),0,VLOOKUP(K41,B11:C104,2,FALSE))</f>
        <v>#N/A</v>
      </c>
      <c r="M41" s="40" t="e">
        <f>IF(L41="","",IF(L41&lt;L38,0,L41-L38))</f>
        <v>#N/A</v>
      </c>
      <c r="N41" s="10" t="e">
        <f>IF(AND(K41="",K38=""),"",IF(AND(E41="Freilos",E44="Freilos"),"Freilos",IF(K41="","",IF(K41="Freilos","Freilos",CONCATENATE(K41," (+",IF(M41&gt;6,6,M41),")")))))</f>
        <v>#N/A</v>
      </c>
      <c r="O41" s="64"/>
      <c r="P41" s="70"/>
      <c r="Q41" s="67"/>
      <c r="R41" s="2"/>
      <c r="S41" s="45"/>
      <c r="T41" s="2"/>
      <c r="U41" s="2"/>
      <c r="V41" s="2"/>
      <c r="W41" s="2"/>
      <c r="X41" s="2"/>
      <c r="Y41" s="2"/>
      <c r="Z41" s="2"/>
      <c r="AA41" s="2"/>
      <c r="AB41" s="45"/>
      <c r="AC41" s="43"/>
      <c r="AD41" s="43"/>
      <c r="AE41" s="4"/>
      <c r="AF41" s="4"/>
      <c r="AG41" s="33"/>
      <c r="AH41" s="33"/>
      <c r="AI41" s="33"/>
      <c r="AJ41" s="2"/>
      <c r="AK41" s="45"/>
      <c r="AL41" s="2"/>
      <c r="AM41" s="2"/>
      <c r="AN41" s="2"/>
      <c r="AO41" s="83"/>
      <c r="AP41" s="83"/>
      <c r="AQ41" s="83"/>
      <c r="AR41" s="83"/>
    </row>
    <row r="42" spans="1:44" ht="15.75" customHeight="1" x14ac:dyDescent="0.25">
      <c r="B42" s="2"/>
      <c r="C42" s="40"/>
      <c r="D42" s="40"/>
      <c r="E42" s="59"/>
      <c r="F42" s="63"/>
      <c r="G42" s="69"/>
      <c r="H42" s="66"/>
      <c r="I42" s="41"/>
      <c r="J42" s="5"/>
      <c r="K42" s="2"/>
      <c r="L42" s="2"/>
      <c r="M42" s="2"/>
      <c r="N42" s="2"/>
      <c r="O42" s="2"/>
      <c r="P42" s="2"/>
      <c r="Q42" s="2"/>
      <c r="R42" s="2"/>
      <c r="S42" s="45"/>
      <c r="T42" s="2"/>
      <c r="U42" s="2"/>
      <c r="V42" s="2"/>
      <c r="W42" s="2"/>
      <c r="X42" s="2"/>
      <c r="Y42" s="2"/>
      <c r="Z42" s="2"/>
      <c r="AA42" s="2"/>
      <c r="AB42" s="45"/>
      <c r="AC42" s="2"/>
      <c r="AD42" s="2"/>
      <c r="AE42" s="2"/>
      <c r="AF42" s="6"/>
      <c r="AG42" s="2"/>
      <c r="AH42" s="2"/>
      <c r="AI42" s="2"/>
      <c r="AJ42" s="2"/>
      <c r="AK42" s="45"/>
      <c r="AL42" s="2"/>
      <c r="AM42" s="2"/>
      <c r="AN42" s="2"/>
      <c r="AO42" s="2"/>
    </row>
    <row r="43" spans="1:44" ht="15" customHeight="1" x14ac:dyDescent="0.25">
      <c r="B43" s="2"/>
      <c r="C43" s="40"/>
      <c r="D43" s="40"/>
      <c r="E43" s="60"/>
      <c r="F43" s="63"/>
      <c r="G43" s="69"/>
      <c r="H43" s="66"/>
      <c r="I43" s="40"/>
      <c r="J43" s="40"/>
      <c r="K43" s="2"/>
      <c r="L43" s="2"/>
      <c r="M43" s="2"/>
      <c r="N43" s="2"/>
      <c r="O43" s="2"/>
      <c r="P43" s="2"/>
      <c r="Q43" s="2"/>
      <c r="R43" s="2"/>
      <c r="S43" s="45"/>
      <c r="T43" s="2"/>
      <c r="U43" s="2"/>
      <c r="V43" s="2"/>
      <c r="W43" s="2"/>
      <c r="X43" s="2"/>
      <c r="Y43" s="2"/>
      <c r="Z43" s="2"/>
      <c r="AA43" s="2"/>
      <c r="AB43" s="45"/>
      <c r="AC43" s="2"/>
      <c r="AD43" s="2"/>
      <c r="AE43" s="2"/>
      <c r="AF43" s="2"/>
      <c r="AG43" s="2"/>
      <c r="AH43" s="2"/>
      <c r="AI43" s="2"/>
      <c r="AJ43" s="2"/>
      <c r="AK43" s="45"/>
      <c r="AL43" s="2"/>
      <c r="AM43" s="2"/>
      <c r="AN43" s="2"/>
      <c r="AO43" s="2"/>
    </row>
    <row r="44" spans="1:44" ht="15" customHeight="1" x14ac:dyDescent="0.25">
      <c r="A44">
        <v>12</v>
      </c>
      <c r="B44" s="2" t="e">
        <f>IF(VLOOKUP(A44,'Teilnehmende Mannschaften'!H10:J41,2,FALSE)="","",VLOOKUP(A44,'Teilnehmende Mannschaften'!H10:J41,2,FALSE))</f>
        <v>#N/A</v>
      </c>
      <c r="C44" s="40" t="e">
        <f>VLOOKUP(A44,'Teilnehmende Mannschaften'!H10:J41,3,FALSE)</f>
        <v>#N/A</v>
      </c>
      <c r="D44" s="40" t="e">
        <f>IF(C44="","",IF(C44&lt;C41,0,C44-C41))</f>
        <v>#N/A</v>
      </c>
      <c r="E44" s="10" t="e">
        <f>IF(COUNTIF(B11:B104,"")=94,"",IF(B44="","Freilos",CONCATENATE(B44," (+",IF(D44&gt;6,6,D44),")")))</f>
        <v>#N/A</v>
      </c>
      <c r="F44" s="64"/>
      <c r="G44" s="70"/>
      <c r="H44" s="67"/>
      <c r="I44" s="40"/>
      <c r="J44" s="40"/>
      <c r="K44" s="2"/>
      <c r="L44" s="2"/>
      <c r="M44" s="2"/>
      <c r="N44" s="2"/>
      <c r="O44" s="2"/>
      <c r="P44" s="2"/>
      <c r="Q44" s="2"/>
      <c r="R44" s="2"/>
      <c r="S44" s="46"/>
      <c r="T44" s="2" t="e">
        <f>IF(AND(N38="Freilos",N41="Freilos"),"Freilos",IF(N38="Freilos",K41,IF(N41="Freilos",K38,IF(O38="","",IF(O38&gt;Q38,K38,K41)))))</f>
        <v>#N/A</v>
      </c>
      <c r="U44" s="2" t="e">
        <f>IF(OR(T44="Freilos",T44=""),0,VLOOKUP(T44,B11:C104,2,FALSE))</f>
        <v>#N/A</v>
      </c>
      <c r="V44" s="40" t="e">
        <f>IF(U44="","",IF(U44&lt;U47,0,U44-U47))</f>
        <v>#N/A</v>
      </c>
      <c r="W44" s="10" t="e">
        <f>IF(AND(T44="",T47=""),"",IF(AND(N38="Freilos",N41="Freilos"),"Freilos",IF(T44="","",IF(T44="Freilos","Freilos",CONCATENATE(T44," (+",IF(V44&gt;6,6,V44),")")))))</f>
        <v>#N/A</v>
      </c>
      <c r="X44" s="62"/>
      <c r="Y44" s="68" t="s">
        <v>0</v>
      </c>
      <c r="Z44" s="65"/>
      <c r="AA44" s="2"/>
      <c r="AB44" s="45"/>
      <c r="AC44" s="2"/>
      <c r="AD44" s="2"/>
      <c r="AE44" s="2"/>
      <c r="AF44" s="2"/>
      <c r="AG44" s="2"/>
      <c r="AH44" s="2"/>
      <c r="AI44" s="2"/>
      <c r="AJ44" s="2"/>
      <c r="AK44" s="46"/>
      <c r="AL44" s="2" t="e">
        <f>IF(AND(AF32="Freilos",AF35="Freilos"),"Freilos",IF(AF32="Freilos",AC35,IF(AF35="Freilos",AC32,IF(AG32="","",IF(AG32&gt;AI32,AC32,AC35)))))</f>
        <v>#N/A</v>
      </c>
      <c r="AM44" s="2" t="e">
        <f>IF(OR(AL44="Freilos",AL44=""),0,VLOOKUP(AL44,B11:C104,2,FALSE))</f>
        <v>#N/A</v>
      </c>
      <c r="AN44" s="40" t="e">
        <f>IF(AM44="","",IF(AM44&lt;AM47,0,AM44-AM47))</f>
        <v>#N/A</v>
      </c>
      <c r="AO44" s="10" t="e">
        <f>IF(AND(AL44="",AL47=""),"",IF(AND(AF32="Freilos",AF35="Freilos"),"Freilos",IF(AL44="","",IF(AL44="Freilos","Freilos",CONCATENATE(AL44," (+",IF(AN44&gt;6,6,AN44),")")))))</f>
        <v>#N/A</v>
      </c>
      <c r="AP44" s="62"/>
      <c r="AQ44" s="68" t="s">
        <v>0</v>
      </c>
      <c r="AR44" s="65"/>
    </row>
    <row r="45" spans="1:44" ht="15" customHeight="1" x14ac:dyDescent="0.25">
      <c r="B45" s="2"/>
      <c r="C45" s="40"/>
      <c r="D45" s="40"/>
      <c r="E45" s="4"/>
      <c r="F45" s="2"/>
      <c r="G45" s="40"/>
      <c r="H45" s="2"/>
      <c r="I45" s="40"/>
      <c r="J45" s="40"/>
      <c r="K45" s="2"/>
      <c r="L45" s="2"/>
      <c r="M45" s="2"/>
      <c r="N45" s="2"/>
      <c r="O45" s="2"/>
      <c r="P45" s="2"/>
      <c r="Q45" s="2"/>
      <c r="R45" s="2"/>
      <c r="S45" s="43"/>
      <c r="T45" s="43"/>
      <c r="U45" s="43"/>
      <c r="V45" s="43"/>
      <c r="W45" s="59"/>
      <c r="X45" s="63"/>
      <c r="Y45" s="69"/>
      <c r="Z45" s="66"/>
      <c r="AA45" s="44"/>
      <c r="AB45" s="45"/>
      <c r="AC45" s="2"/>
      <c r="AD45" s="2"/>
      <c r="AE45" s="2"/>
      <c r="AF45" s="2"/>
      <c r="AG45" s="2"/>
      <c r="AH45" s="2"/>
      <c r="AI45" s="2"/>
      <c r="AJ45" s="2"/>
      <c r="AK45" s="45"/>
      <c r="AL45" s="2"/>
      <c r="AM45" s="2"/>
      <c r="AN45" s="2"/>
      <c r="AO45" s="2"/>
      <c r="AP45" s="63"/>
      <c r="AQ45" s="69"/>
      <c r="AR45" s="66"/>
    </row>
    <row r="46" spans="1:44" ht="15" customHeight="1" x14ac:dyDescent="0.25">
      <c r="B46" s="2"/>
      <c r="C46" s="40"/>
      <c r="D46" s="40"/>
      <c r="E46" s="40"/>
      <c r="F46" s="2"/>
      <c r="G46" s="40"/>
      <c r="H46" s="2"/>
      <c r="I46" s="40"/>
      <c r="J46" s="40"/>
      <c r="K46" s="2"/>
      <c r="L46" s="2"/>
      <c r="M46" s="2"/>
      <c r="N46" s="2"/>
      <c r="O46" s="2"/>
      <c r="P46" s="2"/>
      <c r="Q46" s="2"/>
      <c r="R46" s="2"/>
      <c r="S46" s="43"/>
      <c r="T46" s="2"/>
      <c r="U46" s="2"/>
      <c r="V46" s="2"/>
      <c r="W46" s="60"/>
      <c r="X46" s="63"/>
      <c r="Y46" s="69"/>
      <c r="Z46" s="6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45"/>
      <c r="AL46" s="2"/>
      <c r="AM46" s="2"/>
      <c r="AN46" s="2"/>
      <c r="AO46" s="2"/>
      <c r="AP46" s="63"/>
      <c r="AQ46" s="69"/>
      <c r="AR46" s="66"/>
    </row>
    <row r="47" spans="1:44" ht="15" customHeight="1" x14ac:dyDescent="0.25">
      <c r="A47">
        <v>13</v>
      </c>
      <c r="B47" s="2" t="e">
        <f>IF(VLOOKUP(A47,'Teilnehmende Mannschaften'!H10:J41,2,FALSE)="","",VLOOKUP(A47,'Teilnehmende Mannschaften'!H10:J41,2,FALSE))</f>
        <v>#N/A</v>
      </c>
      <c r="C47" s="40" t="e">
        <f>VLOOKUP(A47,'Teilnehmende Mannschaften'!H10:J41,3,FALSE)</f>
        <v>#N/A</v>
      </c>
      <c r="D47" s="40" t="e">
        <f>IF(C47="","",IF(C47&lt;C50,0,C47-C50))</f>
        <v>#N/A</v>
      </c>
      <c r="E47" s="10" t="e">
        <f>IF(COUNTIF(B11:B104,"")=94,"",IF(B47="","Freilos",CONCATENATE(B47," (+",IF(D47&gt;6,6,D47),")")))</f>
        <v>#N/A</v>
      </c>
      <c r="F47" s="62"/>
      <c r="G47" s="68" t="s">
        <v>0</v>
      </c>
      <c r="H47" s="65"/>
      <c r="I47" s="40"/>
      <c r="J47" s="40"/>
      <c r="K47" s="2"/>
      <c r="L47" s="2"/>
      <c r="M47" s="2"/>
      <c r="N47" s="2"/>
      <c r="O47" s="2"/>
      <c r="P47" s="2"/>
      <c r="Q47" s="2"/>
      <c r="R47" s="2"/>
      <c r="S47" s="44"/>
      <c r="T47" s="2" t="e">
        <f>IF(AND(N50="Freilos",N53="Freilos"),"Freilos",IF(N50="Freilos",K53,IF(N53="Freilos",K50,IF(O50="","",IF(O50&gt;Q50,K50,K53)))))</f>
        <v>#N/A</v>
      </c>
      <c r="U47" s="2" t="e">
        <f>IF(OR(T47="Freilos",T47=""),0,VLOOKUP(T47,B11:C104,2,FALSE))</f>
        <v>#N/A</v>
      </c>
      <c r="V47" s="40" t="e">
        <f>IF(U47="","",IF(U47&lt;U44,0,U47-U44))</f>
        <v>#N/A</v>
      </c>
      <c r="W47" s="10" t="e">
        <f>IF(AND(T47="",T44=""),"",IF(AND(N50="Freilos",N53="Freilos"),"Freilos",IF(T47="","",IF(T47="Freilos","Freilos",CONCATENATE(T47," (+",IF(V47&gt;6,6,V47),")")))))</f>
        <v>#N/A</v>
      </c>
      <c r="X47" s="64"/>
      <c r="Y47" s="70"/>
      <c r="Z47" s="67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46"/>
      <c r="AL47" s="2" t="e">
        <f>IF(AND(AF80="Freilos",AF83="Freilos"),"Freilos",IF(AF80="Freilos",AC83,IF(AF83="Freilos",AC80,IF(AG80="","",IF(AG80&gt;AI80,AC80,AC83)))))</f>
        <v>#N/A</v>
      </c>
      <c r="AM47" s="2" t="e">
        <f>IF(OR(AL47="Freilos",AL47=""),0,VLOOKUP(AL47,B11:C104,2,FALSE))</f>
        <v>#N/A</v>
      </c>
      <c r="AN47" s="40" t="e">
        <f>IF(AM47="","",IF(AM47&lt;AM44,0,AM47-AM44))</f>
        <v>#N/A</v>
      </c>
      <c r="AO47" s="10" t="e">
        <f>IF(AND(AL47="",AL44=""),"",IF(AND(AF80="Freilos",AF83="Freilos"),"Freilos",IF(AL47="","",IF(AL47="Freilos","Freilos",CONCATENATE(AL47," (+",IF(AN47&gt;6,6,AN47),")")))))</f>
        <v>#N/A</v>
      </c>
      <c r="AP47" s="64"/>
      <c r="AQ47" s="70"/>
      <c r="AR47" s="67"/>
    </row>
    <row r="48" spans="1:44" ht="15" customHeight="1" x14ac:dyDescent="0.25">
      <c r="B48" s="2"/>
      <c r="C48" s="40"/>
      <c r="D48" s="40"/>
      <c r="E48" s="4"/>
      <c r="F48" s="63"/>
      <c r="G48" s="69"/>
      <c r="H48" s="66"/>
      <c r="I48" s="41"/>
      <c r="J48" s="40"/>
      <c r="K48" s="2"/>
      <c r="L48" s="2"/>
      <c r="M48" s="2"/>
      <c r="N48" s="2"/>
      <c r="O48" s="2"/>
      <c r="P48" s="2"/>
      <c r="Q48" s="2"/>
      <c r="R48" s="2"/>
      <c r="S48" s="45"/>
      <c r="T48" s="2"/>
      <c r="U48" s="2"/>
      <c r="V48" s="2"/>
      <c r="W48" s="2"/>
      <c r="X48" s="2"/>
      <c r="Y48" s="2"/>
      <c r="Z48" s="2"/>
      <c r="AA48" s="2"/>
      <c r="AB48" s="32"/>
      <c r="AC48" s="43"/>
      <c r="AD48" s="43"/>
      <c r="AE48" s="43"/>
      <c r="AF48" s="32"/>
      <c r="AG48" s="2"/>
      <c r="AH48" s="2"/>
      <c r="AI48" s="2"/>
      <c r="AJ48" s="2"/>
      <c r="AK48" s="45"/>
      <c r="AL48" s="2"/>
      <c r="AM48" s="2"/>
      <c r="AN48" s="2"/>
      <c r="AO48" s="2"/>
    </row>
    <row r="49" spans="1:41" ht="15" customHeight="1" x14ac:dyDescent="0.25">
      <c r="B49" s="2"/>
      <c r="C49" s="40"/>
      <c r="D49" s="40"/>
      <c r="E49" s="40"/>
      <c r="F49" s="63"/>
      <c r="G49" s="69"/>
      <c r="H49" s="66"/>
      <c r="I49" s="40"/>
      <c r="J49" s="5"/>
      <c r="K49" s="2"/>
      <c r="L49" s="2"/>
      <c r="M49" s="2"/>
      <c r="N49" s="2"/>
      <c r="O49" s="2"/>
      <c r="P49" s="2"/>
      <c r="Q49" s="2"/>
      <c r="R49" s="2"/>
      <c r="S49" s="45"/>
      <c r="T49" s="2"/>
      <c r="U49" s="2"/>
      <c r="V49" s="2"/>
      <c r="W49" s="2"/>
      <c r="X49" s="2"/>
      <c r="Y49" s="2"/>
      <c r="Z49" s="2"/>
      <c r="AA49" s="2"/>
      <c r="AB49" s="32"/>
      <c r="AC49" s="43"/>
      <c r="AD49" s="43"/>
      <c r="AE49" s="43"/>
      <c r="AF49" s="32"/>
      <c r="AG49" s="2"/>
      <c r="AH49" s="2"/>
      <c r="AI49" s="2"/>
      <c r="AJ49" s="2"/>
      <c r="AK49" s="45"/>
      <c r="AL49" s="2"/>
      <c r="AM49" s="2"/>
      <c r="AN49" s="2"/>
      <c r="AO49" s="2"/>
    </row>
    <row r="50" spans="1:41" ht="15" customHeight="1" x14ac:dyDescent="0.25">
      <c r="A50">
        <v>14</v>
      </c>
      <c r="B50" s="2" t="str">
        <f>IF(VLOOKUP(A50,'Teilnehmende Mannschaften'!H10:J41,2,FALSE)="","",VLOOKUP(A50,'Teilnehmende Mannschaften'!H10:J41,2,FALSE))</f>
        <v/>
      </c>
      <c r="C50" s="40">
        <f>VLOOKUP(A50,'Teilnehmende Mannschaften'!H10:J41,3,FALSE)</f>
        <v>0</v>
      </c>
      <c r="D50" s="40" t="e">
        <f>IF(C50="","",IF(C50&lt;C47,0,C50-C47))</f>
        <v>#N/A</v>
      </c>
      <c r="E50" s="10" t="str">
        <f>IF(COUNTIF(B11:B104,"")=94,"",IF(B50="","Freilos",CONCATENATE(B50," (+",IF(D50&gt;6,6,D50),")")))</f>
        <v>Freilos</v>
      </c>
      <c r="F50" s="64"/>
      <c r="G50" s="70"/>
      <c r="H50" s="67"/>
      <c r="I50" s="40"/>
      <c r="J50" s="35"/>
      <c r="K50" s="2" t="e">
        <f>IF(AND(E47="Freilos",E50="Freilos"),"Freilos",IF(E47="Freilos",B50,IF(E50="Freilos",B47,IF(F47="","",IF(F47&gt;H47,B47,B50)))))</f>
        <v>#N/A</v>
      </c>
      <c r="L50" s="2" t="e">
        <f>IF(OR(K50="Freilos",K50=""),0,VLOOKUP(K50,B11:C104,2,FALSE))</f>
        <v>#N/A</v>
      </c>
      <c r="M50" s="40" t="e">
        <f>IF(L50="","",IF(L50&lt;L53,0,L50-L53))</f>
        <v>#N/A</v>
      </c>
      <c r="N50" s="10" t="e">
        <f>IF(AND(K50="",K53=""),"",IF(AND(E47="Freilos",E50="Freilos"),"Freilos",IF(K50="","",IF(K50="Freilos","Freilos",CONCATENATE(K50," (+",IF(M50&gt;6,6,M50),")")))))</f>
        <v>#N/A</v>
      </c>
      <c r="O50" s="62"/>
      <c r="P50" s="68" t="s">
        <v>0</v>
      </c>
      <c r="Q50" s="65"/>
      <c r="R50" s="2"/>
      <c r="S50" s="45"/>
      <c r="T50" s="2"/>
      <c r="U50" s="2"/>
      <c r="V50" s="2"/>
      <c r="W50" s="2"/>
      <c r="X50" s="2"/>
      <c r="Y50" s="2"/>
      <c r="Z50" s="2"/>
      <c r="AA50" s="2"/>
      <c r="AB50" s="32"/>
      <c r="AC50" s="43"/>
      <c r="AD50" s="73" t="s">
        <v>27</v>
      </c>
      <c r="AE50" s="73"/>
      <c r="AF50" s="73"/>
      <c r="AG50" s="2"/>
      <c r="AH50" s="2"/>
      <c r="AI50" s="2"/>
      <c r="AJ50" s="2"/>
      <c r="AK50" s="45"/>
      <c r="AL50" s="2"/>
      <c r="AM50" s="2"/>
      <c r="AN50" s="2"/>
      <c r="AO50" s="2"/>
    </row>
    <row r="51" spans="1:41" ht="15" customHeight="1" x14ac:dyDescent="0.25">
      <c r="B51" s="2"/>
      <c r="C51" s="40"/>
      <c r="D51" s="40"/>
      <c r="E51" s="4"/>
      <c r="F51" s="2"/>
      <c r="G51" s="40"/>
      <c r="H51" s="2"/>
      <c r="I51" s="40"/>
      <c r="J51" s="4"/>
      <c r="K51" s="43"/>
      <c r="L51" s="43"/>
      <c r="M51" s="43"/>
      <c r="N51" s="59"/>
      <c r="O51" s="63"/>
      <c r="P51" s="69"/>
      <c r="Q51" s="66"/>
      <c r="R51" s="44"/>
      <c r="S51" s="45"/>
      <c r="T51" s="2"/>
      <c r="U51" s="2"/>
      <c r="V51" s="2"/>
      <c r="W51" s="2"/>
      <c r="X51" s="2"/>
      <c r="Y51" s="2"/>
      <c r="Z51" s="2"/>
      <c r="AA51" s="2"/>
      <c r="AB51" s="32"/>
      <c r="AC51" s="43"/>
      <c r="AD51" s="73"/>
      <c r="AE51" s="73"/>
      <c r="AF51" s="73"/>
      <c r="AG51" s="2"/>
      <c r="AH51" s="2"/>
      <c r="AI51" s="2"/>
      <c r="AJ51" s="2"/>
      <c r="AK51" s="45"/>
      <c r="AL51" s="2"/>
      <c r="AM51" s="2"/>
      <c r="AN51" s="2"/>
      <c r="AO51" s="2"/>
    </row>
    <row r="52" spans="1:41" ht="15" customHeight="1" thickBot="1" x14ac:dyDescent="0.3">
      <c r="B52" s="2"/>
      <c r="C52" s="40"/>
      <c r="D52" s="40"/>
      <c r="E52" s="40"/>
      <c r="F52" s="2"/>
      <c r="G52" s="40"/>
      <c r="H52" s="2"/>
      <c r="I52" s="40"/>
      <c r="J52" s="4"/>
      <c r="K52" s="2"/>
      <c r="L52" s="2"/>
      <c r="M52" s="2"/>
      <c r="N52" s="60"/>
      <c r="O52" s="63"/>
      <c r="P52" s="69"/>
      <c r="Q52" s="66"/>
      <c r="R52" s="2"/>
      <c r="S52" s="2"/>
      <c r="T52" s="2"/>
      <c r="U52" s="2"/>
      <c r="V52" s="2"/>
      <c r="W52" s="2"/>
      <c r="X52" s="2"/>
      <c r="Y52" s="2"/>
      <c r="Z52" s="2"/>
      <c r="AA52" s="2"/>
      <c r="AB52" s="32"/>
      <c r="AC52" s="43"/>
      <c r="AD52" s="43"/>
      <c r="AE52" s="43"/>
      <c r="AF52" s="32"/>
      <c r="AG52" s="2"/>
      <c r="AH52" s="2"/>
      <c r="AI52" s="2"/>
      <c r="AJ52" s="2"/>
      <c r="AK52" s="45"/>
      <c r="AL52" s="2"/>
      <c r="AM52" s="2"/>
      <c r="AN52" s="2"/>
      <c r="AO52" s="2"/>
    </row>
    <row r="53" spans="1:41" ht="15" customHeight="1" x14ac:dyDescent="0.25">
      <c r="A53">
        <v>15</v>
      </c>
      <c r="B53" s="2" t="str">
        <f>IF(VLOOKUP(A53,'Teilnehmende Mannschaften'!H10:J41,2,FALSE)="","",VLOOKUP(A53,'Teilnehmende Mannschaften'!H10:J41,2,FALSE))</f>
        <v/>
      </c>
      <c r="C53" s="40">
        <f>VLOOKUP(A53,'Teilnehmende Mannschaften'!H10:J41,3,FALSE)</f>
        <v>0</v>
      </c>
      <c r="D53" s="40" t="e">
        <f>IF(C53="","",IF(C53&lt;C56,0,C53-C56))</f>
        <v>#N/A</v>
      </c>
      <c r="E53" s="10" t="str">
        <f>IF(COUNTIF(B11:B104,"")=94,"",IF(B53="","Freilos",CONCATENATE(B53," (+",IF(D53&gt;6,6,D53),")")))</f>
        <v>Freilos</v>
      </c>
      <c r="F53" s="62"/>
      <c r="G53" s="68" t="s">
        <v>0</v>
      </c>
      <c r="H53" s="65"/>
      <c r="I53" s="40"/>
      <c r="J53" s="41"/>
      <c r="K53" s="2" t="e">
        <f>IF(AND(E53="Freilos",E56="Freilos"),"Freilos",IF(E53="Freilos",B56,IF(E56="Freilos",B53,IF(F53="","",IF(F53&gt;H53,B53,B56)))))</f>
        <v>#N/A</v>
      </c>
      <c r="L53" s="2" t="e">
        <f>IF(OR(K53="Freilos",K53=""),0,VLOOKUP(K53,B11:C104,2,FALSE))</f>
        <v>#N/A</v>
      </c>
      <c r="M53" s="40" t="e">
        <f>IF(L53="","",IF(L53&lt;L50,0,L53-L50))</f>
        <v>#N/A</v>
      </c>
      <c r="N53" s="10" t="e">
        <f>IF(AND(K53="",K50=""),"",IF(AND(E53="Freilos",E56="Freilos"),"Freilos",IF(K53="","",IF(K53="Freilos","Freilos",CONCATENATE(K53," (+",IF(M53&gt;6,6,M53),")")))))</f>
        <v>#N/A</v>
      </c>
      <c r="O53" s="64"/>
      <c r="P53" s="70"/>
      <c r="Q53" s="67"/>
      <c r="R53" s="2"/>
      <c r="S53" s="2"/>
      <c r="T53" s="2"/>
      <c r="U53" s="2"/>
      <c r="V53" s="2"/>
      <c r="W53" s="2"/>
      <c r="X53" s="2"/>
      <c r="Y53" s="2"/>
      <c r="Z53" s="2"/>
      <c r="AA53" s="2"/>
      <c r="AB53" s="84" t="s">
        <v>7</v>
      </c>
      <c r="AC53" s="49"/>
      <c r="AD53" s="78"/>
      <c r="AE53" s="79"/>
      <c r="AF53" s="76" t="e">
        <f>IF(AO44="Freilos",AO47,IF(AO47="Freilos",AO44,IF(AP44="","",IF(AP44&gt;AR44,AL44,AL47))))</f>
        <v>#N/A</v>
      </c>
      <c r="AG53" s="2"/>
      <c r="AH53" s="2"/>
      <c r="AI53" s="2"/>
      <c r="AJ53" s="2"/>
      <c r="AK53" s="45"/>
      <c r="AL53" s="2"/>
      <c r="AM53" s="2"/>
      <c r="AN53" s="2"/>
      <c r="AO53" s="2"/>
    </row>
    <row r="54" spans="1:41" ht="15" customHeight="1" thickBot="1" x14ac:dyDescent="0.3">
      <c r="B54" s="2"/>
      <c r="C54" s="40"/>
      <c r="D54" s="40"/>
      <c r="E54" s="4"/>
      <c r="F54" s="63"/>
      <c r="G54" s="69"/>
      <c r="H54" s="66"/>
      <c r="I54" s="41"/>
      <c r="J54" s="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85"/>
      <c r="AC54" s="50"/>
      <c r="AD54" s="80"/>
      <c r="AE54" s="81"/>
      <c r="AF54" s="77"/>
      <c r="AG54" s="2"/>
      <c r="AH54" s="2"/>
      <c r="AI54" s="2"/>
      <c r="AJ54" s="2"/>
      <c r="AK54" s="45"/>
      <c r="AL54" s="2"/>
      <c r="AM54" s="2"/>
      <c r="AN54" s="2"/>
      <c r="AO54" s="2"/>
    </row>
    <row r="55" spans="1:41" ht="15" customHeight="1" thickBot="1" x14ac:dyDescent="0.3">
      <c r="B55" s="2"/>
      <c r="C55" s="40"/>
      <c r="D55" s="40"/>
      <c r="E55" s="40"/>
      <c r="F55" s="63"/>
      <c r="G55" s="69"/>
      <c r="H55" s="66"/>
      <c r="I55" s="40"/>
      <c r="J55" s="4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2"/>
      <c r="AC55" s="43"/>
      <c r="AD55" s="47"/>
      <c r="AE55" s="47"/>
      <c r="AF55" s="32"/>
      <c r="AG55" s="2"/>
      <c r="AH55" s="2"/>
      <c r="AI55" s="2"/>
      <c r="AJ55" s="2"/>
      <c r="AK55" s="45"/>
      <c r="AL55" s="2"/>
      <c r="AM55" s="2"/>
      <c r="AN55" s="2"/>
      <c r="AO55" s="2"/>
    </row>
    <row r="56" spans="1:41" ht="15" customHeight="1" x14ac:dyDescent="0.25">
      <c r="A56">
        <v>16</v>
      </c>
      <c r="B56" s="2" t="e">
        <f>IF(VLOOKUP(A56,'Teilnehmende Mannschaften'!H10:J41,2,FALSE)="","",VLOOKUP(A56,'Teilnehmende Mannschaften'!H10:J41,2,FALSE))</f>
        <v>#N/A</v>
      </c>
      <c r="C56" s="40" t="e">
        <f>VLOOKUP(A56,'Teilnehmende Mannschaften'!H10:J41,3,FALSE)</f>
        <v>#N/A</v>
      </c>
      <c r="D56" s="40" t="e">
        <f>IF(C56="","",IF(C56&lt;C53,0,C56-C53))</f>
        <v>#N/A</v>
      </c>
      <c r="E56" s="10" t="e">
        <f>IF(COUNTIF(B11:B104,"")=94,"",IF(B56="","Freilos",CONCATENATE(B56," (+",IF(D56&gt;6,6,D56),")")))</f>
        <v>#N/A</v>
      </c>
      <c r="F56" s="64"/>
      <c r="G56" s="70"/>
      <c r="H56" s="67"/>
      <c r="I56" s="40"/>
      <c r="J56" s="40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89" t="s">
        <v>8</v>
      </c>
      <c r="AC56" s="49"/>
      <c r="AD56" s="78"/>
      <c r="AE56" s="79"/>
      <c r="AF56" s="74" t="e">
        <f>IF(AO44="Freilos",AO44,IF(AO47="Freilos",AO47,IF(AP44="","",IF(AP44&lt;AR44,AL44,AL47))))</f>
        <v>#N/A</v>
      </c>
      <c r="AG56" s="2"/>
      <c r="AH56" s="2"/>
      <c r="AI56" s="2"/>
      <c r="AJ56" s="2"/>
      <c r="AK56" s="45"/>
      <c r="AL56" s="2"/>
      <c r="AM56" s="2"/>
      <c r="AN56" s="2"/>
      <c r="AO56" s="2"/>
    </row>
    <row r="57" spans="1:41" ht="15.75" thickBot="1" x14ac:dyDescent="0.3">
      <c r="B57" s="2"/>
      <c r="C57" s="40"/>
      <c r="D57" s="40"/>
      <c r="E57" s="40"/>
      <c r="F57" s="2"/>
      <c r="G57" s="40"/>
      <c r="H57" s="2"/>
      <c r="I57" s="40"/>
      <c r="J57" s="4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90"/>
      <c r="AC57" s="50"/>
      <c r="AD57" s="80"/>
      <c r="AE57" s="81"/>
      <c r="AF57" s="75"/>
      <c r="AG57" s="2"/>
      <c r="AH57" s="2"/>
      <c r="AI57" s="2"/>
      <c r="AJ57" s="2"/>
      <c r="AK57" s="45"/>
      <c r="AL57" s="2"/>
      <c r="AM57" s="2"/>
      <c r="AN57" s="2"/>
      <c r="AO57" s="2"/>
    </row>
    <row r="58" spans="1:41" ht="15.75" thickBot="1" x14ac:dyDescent="0.3">
      <c r="B58" s="2"/>
      <c r="C58" s="40"/>
      <c r="D58" s="40"/>
      <c r="E58" s="40"/>
      <c r="F58" s="2"/>
      <c r="G58" s="40"/>
      <c r="H58" s="2"/>
      <c r="I58" s="40"/>
      <c r="J58" s="4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48"/>
      <c r="AE58" s="48"/>
      <c r="AF58" s="2"/>
      <c r="AG58" s="2"/>
      <c r="AH58" s="2"/>
      <c r="AI58" s="2"/>
      <c r="AJ58" s="2"/>
      <c r="AK58" s="45"/>
      <c r="AL58" s="2"/>
      <c r="AM58" s="2"/>
      <c r="AN58" s="2"/>
      <c r="AO58" s="2"/>
    </row>
    <row r="59" spans="1:41" ht="15" customHeight="1" x14ac:dyDescent="0.25">
      <c r="A59">
        <v>17</v>
      </c>
      <c r="B59" s="2" t="e">
        <f>IF(VLOOKUP(A59,'Teilnehmende Mannschaften'!H10:J41,2,FALSE)="","",VLOOKUP(A59,'Teilnehmende Mannschaften'!H10:J41,2,FALSE))</f>
        <v>#N/A</v>
      </c>
      <c r="C59" s="40" t="e">
        <f>VLOOKUP(A59,'Teilnehmende Mannschaften'!H10:J41,3,FALSE)</f>
        <v>#N/A</v>
      </c>
      <c r="D59" s="40" t="e">
        <f>IF(C59="","",IF(C59&lt;C62,0,C59-C62))</f>
        <v>#N/A</v>
      </c>
      <c r="E59" s="10" t="e">
        <f>IF(COUNTIF(B11:B104,"")=94,"",IF(B59="","Freilos",CONCATENATE(B59," (+",IF(D59&gt;6,6,D59),")")))</f>
        <v>#N/A</v>
      </c>
      <c r="F59" s="62"/>
      <c r="G59" s="68" t="s">
        <v>0</v>
      </c>
      <c r="H59" s="65"/>
      <c r="I59" s="40"/>
      <c r="J59" s="4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89" t="s">
        <v>9</v>
      </c>
      <c r="AC59" s="49"/>
      <c r="AD59" s="78"/>
      <c r="AE59" s="79"/>
      <c r="AF59" s="74" t="e">
        <f>IF(AO68="Freilos",AO71,IF(AO71="Freilos",AO68,IF(AP68="","",IF(AP68&gt;AR68,AL68,AL71))))</f>
        <v>#N/A</v>
      </c>
      <c r="AG59" s="2"/>
      <c r="AH59" s="2"/>
      <c r="AI59" s="2"/>
      <c r="AJ59" s="2"/>
      <c r="AK59" s="45"/>
      <c r="AL59" s="2"/>
      <c r="AM59" s="2"/>
      <c r="AN59" s="2"/>
      <c r="AO59" s="2"/>
    </row>
    <row r="60" spans="1:41" ht="15" customHeight="1" thickBot="1" x14ac:dyDescent="0.3">
      <c r="B60" s="2"/>
      <c r="C60" s="40"/>
      <c r="D60" s="40"/>
      <c r="E60" s="4"/>
      <c r="F60" s="63"/>
      <c r="G60" s="69"/>
      <c r="H60" s="66"/>
      <c r="I60" s="41"/>
      <c r="J60" s="4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90"/>
      <c r="AC60" s="50"/>
      <c r="AD60" s="80"/>
      <c r="AE60" s="81"/>
      <c r="AF60" s="75"/>
      <c r="AG60" s="2"/>
      <c r="AH60" s="2"/>
      <c r="AI60" s="2"/>
      <c r="AJ60" s="2"/>
      <c r="AK60" s="45"/>
      <c r="AL60" s="2"/>
      <c r="AM60" s="2"/>
      <c r="AN60" s="2"/>
      <c r="AO60" s="2"/>
    </row>
    <row r="61" spans="1:41" ht="15" customHeight="1" thickBot="1" x14ac:dyDescent="0.3">
      <c r="B61" s="2"/>
      <c r="C61" s="40"/>
      <c r="D61" s="40"/>
      <c r="E61" s="40"/>
      <c r="F61" s="63"/>
      <c r="G61" s="69"/>
      <c r="H61" s="66"/>
      <c r="I61" s="40"/>
      <c r="J61" s="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48"/>
      <c r="AE61" s="48"/>
      <c r="AF61" s="2"/>
      <c r="AG61" s="2"/>
      <c r="AH61" s="2"/>
      <c r="AI61" s="2"/>
      <c r="AJ61" s="2"/>
      <c r="AK61" s="45"/>
      <c r="AL61" s="2"/>
      <c r="AM61" s="2"/>
      <c r="AN61" s="2"/>
      <c r="AO61" s="2"/>
    </row>
    <row r="62" spans="1:41" ht="15" customHeight="1" x14ac:dyDescent="0.25">
      <c r="A62">
        <v>18</v>
      </c>
      <c r="B62" s="2" t="str">
        <f>IF(VLOOKUP(A62,'Teilnehmende Mannschaften'!H10:J41,2,FALSE)="","",VLOOKUP(A62,'Teilnehmende Mannschaften'!H10:J41,2,FALSE))</f>
        <v/>
      </c>
      <c r="C62" s="40">
        <f>VLOOKUP(A62,'Teilnehmende Mannschaften'!H10:J41,3,FALSE)</f>
        <v>0</v>
      </c>
      <c r="D62" s="40" t="e">
        <f>IF(C62="","",IF(C62&lt;C59,0,C62-C59))</f>
        <v>#N/A</v>
      </c>
      <c r="E62" s="10" t="str">
        <f>IF(COUNTIF(B11:B104,"")=94,"",IF(B62="","Freilos",CONCATENATE(B62," (+",IF(D62&gt;6,6,D62),")")))</f>
        <v>Freilos</v>
      </c>
      <c r="F62" s="64"/>
      <c r="G62" s="70"/>
      <c r="H62" s="67"/>
      <c r="I62" s="40"/>
      <c r="J62" s="35"/>
      <c r="K62" s="2" t="e">
        <f>IF(AND(E59="Freilos",E62="Freilos"),"Freilos",IF(E59="Freilos",B62,IF(E62="Freilos",B59,IF(F59="","",IF(F59&gt;H59,B59,B62)))))</f>
        <v>#N/A</v>
      </c>
      <c r="L62" s="2" t="e">
        <f>IF(OR(K62="Freilos",K62=""),0,VLOOKUP(K62,B11:C104,2,FALSE))</f>
        <v>#N/A</v>
      </c>
      <c r="M62" s="40" t="e">
        <f>IF(L62="","",IF(L62&lt;L65,0,L62-L65))</f>
        <v>#N/A</v>
      </c>
      <c r="N62" s="10" t="e">
        <f>IF(AND(K62="",K65=""),"",IF(AND(E59="Freilos",E62="Freilos"),"Freilos",IF(K62="","",IF(K62="Freilos","Freilos",CONCATENATE(K62," (+",IF(M62&gt;6,6,M62),")")))))</f>
        <v>#N/A</v>
      </c>
      <c r="O62" s="62"/>
      <c r="P62" s="68" t="s">
        <v>0</v>
      </c>
      <c r="Q62" s="65"/>
      <c r="R62" s="2"/>
      <c r="S62" s="2"/>
      <c r="T62" s="2"/>
      <c r="U62" s="2"/>
      <c r="V62" s="2"/>
      <c r="W62" s="2"/>
      <c r="X62" s="2"/>
      <c r="Y62" s="2"/>
      <c r="Z62" s="2"/>
      <c r="AA62" s="2"/>
      <c r="AB62" s="89" t="s">
        <v>10</v>
      </c>
      <c r="AC62" s="49"/>
      <c r="AD62" s="78"/>
      <c r="AE62" s="79"/>
      <c r="AF62" s="74" t="e">
        <f>IF(AO68="Freilos",AO68,IF(AO71="Freilos",AO71,IF(AP68="","",IF(AP68&lt;AR68,AL68,AL71))))</f>
        <v>#N/A</v>
      </c>
      <c r="AG62" s="2"/>
      <c r="AH62" s="2"/>
      <c r="AI62" s="2"/>
      <c r="AJ62" s="2"/>
      <c r="AK62" s="45"/>
      <c r="AL62" s="2"/>
      <c r="AM62" s="2"/>
      <c r="AN62" s="2"/>
      <c r="AO62" s="2"/>
    </row>
    <row r="63" spans="1:41" ht="15" customHeight="1" thickBot="1" x14ac:dyDescent="0.3">
      <c r="B63" s="2"/>
      <c r="C63" s="40"/>
      <c r="D63" s="40"/>
      <c r="E63" s="4"/>
      <c r="F63" s="2"/>
      <c r="G63" s="40"/>
      <c r="H63" s="2"/>
      <c r="I63" s="40"/>
      <c r="J63" s="4"/>
      <c r="K63" s="43"/>
      <c r="L63" s="43"/>
      <c r="M63" s="43"/>
      <c r="N63" s="71"/>
      <c r="O63" s="63"/>
      <c r="P63" s="69"/>
      <c r="Q63" s="66"/>
      <c r="R63" s="44"/>
      <c r="S63" s="2"/>
      <c r="T63" s="2"/>
      <c r="U63" s="2"/>
      <c r="V63" s="2"/>
      <c r="W63" s="2"/>
      <c r="X63" s="2"/>
      <c r="Y63" s="2"/>
      <c r="Z63" s="2"/>
      <c r="AA63" s="2"/>
      <c r="AB63" s="90"/>
      <c r="AC63" s="50"/>
      <c r="AD63" s="80"/>
      <c r="AE63" s="81"/>
      <c r="AF63" s="75"/>
      <c r="AG63" s="2"/>
      <c r="AH63" s="2"/>
      <c r="AI63" s="2"/>
      <c r="AJ63" s="2"/>
      <c r="AK63" s="45"/>
      <c r="AL63" s="2"/>
      <c r="AM63" s="2"/>
      <c r="AN63" s="2"/>
      <c r="AO63" s="2"/>
    </row>
    <row r="64" spans="1:41" ht="15" customHeight="1" x14ac:dyDescent="0.25">
      <c r="B64" s="2"/>
      <c r="C64" s="40"/>
      <c r="D64" s="40"/>
      <c r="E64" s="40"/>
      <c r="F64" s="2"/>
      <c r="G64" s="40"/>
      <c r="H64" s="2"/>
      <c r="I64" s="40"/>
      <c r="J64" s="4"/>
      <c r="K64" s="2"/>
      <c r="L64" s="2"/>
      <c r="M64" s="2"/>
      <c r="N64" s="72"/>
      <c r="O64" s="63"/>
      <c r="P64" s="69"/>
      <c r="Q64" s="66"/>
      <c r="R64" s="2"/>
      <c r="S64" s="4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45"/>
      <c r="AL64" s="2"/>
      <c r="AM64" s="2"/>
      <c r="AN64" s="2"/>
      <c r="AO64" s="2"/>
    </row>
    <row r="65" spans="1:44" ht="15" customHeight="1" x14ac:dyDescent="0.25">
      <c r="A65">
        <v>19</v>
      </c>
      <c r="B65" s="2" t="str">
        <f>IF(VLOOKUP(A65,'Teilnehmende Mannschaften'!H10:J41,2,FALSE)="","",VLOOKUP(A65,'Teilnehmende Mannschaften'!H10:J41,2,FALSE))</f>
        <v/>
      </c>
      <c r="C65" s="40">
        <f>VLOOKUP(A65,'Teilnehmende Mannschaften'!H10:J41,3,FALSE)</f>
        <v>0</v>
      </c>
      <c r="D65" s="40" t="e">
        <f>IF(C65="","",IF(C65&lt;C68,0,C65-C68))</f>
        <v>#N/A</v>
      </c>
      <c r="E65" s="10" t="str">
        <f>IF(COUNTIF(B11:B104,"")=94,"",IF(B65="","Freilos",CONCATENATE(B65," (+",IF(D65&gt;6,6,D65),")")))</f>
        <v>Freilos</v>
      </c>
      <c r="F65" s="62"/>
      <c r="G65" s="68" t="s">
        <v>0</v>
      </c>
      <c r="H65" s="65"/>
      <c r="I65" s="40"/>
      <c r="J65" s="41"/>
      <c r="K65" s="2" t="e">
        <f>IF(AND(E65="Freilos",E68="Freilos"),"Freilos",IF(E65="Freilos",B68,IF(E68="Freilos",B65,IF(F65="","",IF(F65&gt;H65,B65,B68)))))</f>
        <v>#N/A</v>
      </c>
      <c r="L65" s="2" t="e">
        <f>IF(OR(K65="Freilos",K65=""),0,VLOOKUP(K65,B11:C104,2,FALSE))</f>
        <v>#N/A</v>
      </c>
      <c r="M65" s="40" t="e">
        <f>IF(L65="","",IF(L65&lt;L62,0,L65-L62))</f>
        <v>#N/A</v>
      </c>
      <c r="N65" s="10" t="e">
        <f>IF(AND(K65="",K62=""),"",IF(AND(E65="Freilos",E68="Freilos"),"Freilos",IF(K65="","",IF(K65="Freilos","Freilos",CONCATENATE(K65," (+",IF(M65&gt;6,6,M65),")")))))</f>
        <v>#N/A</v>
      </c>
      <c r="O65" s="64"/>
      <c r="P65" s="70"/>
      <c r="Q65" s="67"/>
      <c r="R65" s="2"/>
      <c r="S65" s="4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45"/>
      <c r="AL65" s="2"/>
      <c r="AM65" s="2"/>
      <c r="AN65" s="2"/>
      <c r="AO65" s="2"/>
    </row>
    <row r="66" spans="1:44" ht="15" customHeight="1" x14ac:dyDescent="0.25">
      <c r="B66" s="2"/>
      <c r="C66" s="40"/>
      <c r="D66" s="40"/>
      <c r="E66" s="4"/>
      <c r="F66" s="63"/>
      <c r="G66" s="69"/>
      <c r="H66" s="66"/>
      <c r="I66" s="41"/>
      <c r="J66" s="5"/>
      <c r="K66" s="2"/>
      <c r="L66" s="2"/>
      <c r="M66" s="2"/>
      <c r="N66" s="2"/>
      <c r="O66" s="2"/>
      <c r="P66" s="2"/>
      <c r="Q66" s="2"/>
      <c r="R66" s="2"/>
      <c r="S66" s="4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5"/>
      <c r="AL66" s="2"/>
      <c r="AM66" s="2"/>
      <c r="AN66" s="2"/>
      <c r="AO66" s="2"/>
    </row>
    <row r="67" spans="1:44" ht="15" customHeight="1" x14ac:dyDescent="0.25">
      <c r="B67" s="2"/>
      <c r="C67" s="40"/>
      <c r="D67" s="40"/>
      <c r="E67" s="40"/>
      <c r="F67" s="63"/>
      <c r="G67" s="69"/>
      <c r="H67" s="66"/>
      <c r="I67" s="40"/>
      <c r="J67" s="40"/>
      <c r="K67" s="2"/>
      <c r="L67" s="2"/>
      <c r="M67" s="2"/>
      <c r="N67" s="2"/>
      <c r="O67" s="2"/>
      <c r="P67" s="2"/>
      <c r="Q67" s="2"/>
      <c r="R67" s="2"/>
      <c r="S67" s="4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45"/>
      <c r="AL67" s="2"/>
      <c r="AM67" s="2"/>
      <c r="AN67" s="2"/>
      <c r="AO67" s="2"/>
    </row>
    <row r="68" spans="1:44" ht="15" customHeight="1" x14ac:dyDescent="0.25">
      <c r="A68">
        <v>20</v>
      </c>
      <c r="B68" s="2" t="e">
        <f>IF(VLOOKUP(A68,'Teilnehmende Mannschaften'!H10:J41,2,FALSE)="","",VLOOKUP(A68,'Teilnehmende Mannschaften'!H10:J41,2,FALSE))</f>
        <v>#N/A</v>
      </c>
      <c r="C68" s="40" t="e">
        <f>VLOOKUP(A68,'Teilnehmende Mannschaften'!H10:J41,3,FALSE)</f>
        <v>#N/A</v>
      </c>
      <c r="D68" s="40" t="e">
        <f>IF(C68="","",IF(C68&lt;C65,0,C68-C65))</f>
        <v>#N/A</v>
      </c>
      <c r="E68" s="10" t="e">
        <f>IF(COUNTIF(B11:B104,"")=94,"",IF(B68="","Freilos",CONCATENATE(B68," (+",IF(D68&gt;6,6,D68),")")))</f>
        <v>#N/A</v>
      </c>
      <c r="F68" s="64"/>
      <c r="G68" s="70"/>
      <c r="H68" s="67"/>
      <c r="I68" s="40"/>
      <c r="J68" s="40"/>
      <c r="K68" s="2"/>
      <c r="L68" s="2"/>
      <c r="M68" s="2"/>
      <c r="N68" s="2"/>
      <c r="O68" s="2"/>
      <c r="P68" s="2"/>
      <c r="Q68" s="2"/>
      <c r="R68" s="2"/>
      <c r="S68" s="46"/>
      <c r="T68" s="2" t="e">
        <f>IF(AND(N62="Freilos",N65="Freilos"),"Freilos",IF(N62="Freilos",K65,IF(N65="Freilos",K62,IF(O62="","",IF(O62&gt;Q62,K62,K65)))))</f>
        <v>#N/A</v>
      </c>
      <c r="U68" s="2" t="e">
        <f>IF(OR(T68="Freilos",T68=""),0,VLOOKUP(T68,B11:C104,2,FALSE))</f>
        <v>#N/A</v>
      </c>
      <c r="V68" s="40" t="e">
        <f>IF(U68="","",IF(U68&lt;U71,0,U68-U71))</f>
        <v>#N/A</v>
      </c>
      <c r="W68" s="10" t="e">
        <f>IF(AND(T68="",T71=""),"",IF(AND(N62="Freilos",N65="Freilos"),"Freilos",IF(T68="","",IF(T68="Freilos","Freilos",CONCATENATE(T68," (+",IF(V68&gt;6,6,V68),")")))))</f>
        <v>#N/A</v>
      </c>
      <c r="X68" s="62"/>
      <c r="Y68" s="68" t="s">
        <v>0</v>
      </c>
      <c r="Z68" s="65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6"/>
      <c r="AL68" s="2" t="e">
        <f>IF(AND(AF32="Freilos",AF35="Freilos"),"Freilos",IF(AF32="Freilos",AC32,IF(AF35="Freilos",AC35,IF(AG32="","",IF(AI32&gt;AG32,AC32,AC35)))))</f>
        <v>#N/A</v>
      </c>
      <c r="AM68" s="2" t="e">
        <f>IF(OR(AL68="Freilos",AL68=""),0,VLOOKUP(AL68,B11:C104,2,FALSE))</f>
        <v>#N/A</v>
      </c>
      <c r="AN68" s="40" t="e">
        <f>IF(AM68="","",IF(AM68&lt;AM71,0,AM68-AM71))</f>
        <v>#N/A</v>
      </c>
      <c r="AO68" s="10" t="e">
        <f>IF(AND(AL68="",AL71=""),"",IF(AND(AF32="Freilos",AF35="Freilos"),"Freilos",IF(AL68="","",IF(AL68="Freilos","Freilos",CONCATENATE(AL68," (+",IF(AN68&gt;6,6,AN68),")")))))</f>
        <v>#N/A</v>
      </c>
      <c r="AP68" s="62"/>
      <c r="AQ68" s="68" t="s">
        <v>0</v>
      </c>
      <c r="AR68" s="65"/>
    </row>
    <row r="69" spans="1:44" ht="15" customHeight="1" x14ac:dyDescent="0.25">
      <c r="B69" s="2"/>
      <c r="C69" s="40"/>
      <c r="D69" s="40"/>
      <c r="E69" s="4"/>
      <c r="F69" s="2"/>
      <c r="G69" s="40"/>
      <c r="H69" s="2"/>
      <c r="I69" s="40"/>
      <c r="J69" s="40"/>
      <c r="K69" s="2"/>
      <c r="L69" s="40"/>
      <c r="M69" s="2"/>
      <c r="N69" s="2"/>
      <c r="O69" s="2"/>
      <c r="P69" s="2"/>
      <c r="Q69" s="2"/>
      <c r="R69" s="2"/>
      <c r="S69" s="43"/>
      <c r="T69" s="43"/>
      <c r="U69" s="43"/>
      <c r="V69" s="43"/>
      <c r="W69" s="59"/>
      <c r="X69" s="63"/>
      <c r="Y69" s="69"/>
      <c r="Z69" s="66"/>
      <c r="AA69" s="44"/>
      <c r="AB69" s="2"/>
      <c r="AC69" s="2"/>
      <c r="AD69" s="2"/>
      <c r="AE69" s="2"/>
      <c r="AF69" s="2"/>
      <c r="AG69" s="2"/>
      <c r="AH69" s="2"/>
      <c r="AI69" s="2"/>
      <c r="AJ69" s="2"/>
      <c r="AK69" s="45"/>
      <c r="AL69" s="2"/>
      <c r="AM69" s="2"/>
      <c r="AN69" s="2"/>
      <c r="AO69" s="2"/>
      <c r="AP69" s="63"/>
      <c r="AQ69" s="69"/>
      <c r="AR69" s="66"/>
    </row>
    <row r="70" spans="1:44" ht="15" customHeight="1" x14ac:dyDescent="0.25">
      <c r="B70" s="2"/>
      <c r="C70" s="40"/>
      <c r="D70" s="40"/>
      <c r="E70" s="40"/>
      <c r="F70" s="2"/>
      <c r="G70" s="40"/>
      <c r="H70" s="2"/>
      <c r="I70" s="40"/>
      <c r="J70" s="40"/>
      <c r="K70" s="2"/>
      <c r="L70" s="2"/>
      <c r="M70" s="2"/>
      <c r="N70" s="2"/>
      <c r="O70" s="2"/>
      <c r="P70" s="2"/>
      <c r="Q70" s="2"/>
      <c r="R70" s="2"/>
      <c r="S70" s="43"/>
      <c r="T70" s="2"/>
      <c r="U70" s="2"/>
      <c r="V70" s="2"/>
      <c r="W70" s="60"/>
      <c r="X70" s="63"/>
      <c r="Y70" s="69"/>
      <c r="Z70" s="66"/>
      <c r="AA70" s="2"/>
      <c r="AB70" s="45"/>
      <c r="AC70" s="2"/>
      <c r="AD70" s="2"/>
      <c r="AE70" s="2"/>
      <c r="AF70" s="2"/>
      <c r="AG70" s="2"/>
      <c r="AH70" s="2"/>
      <c r="AI70" s="2"/>
      <c r="AJ70" s="2"/>
      <c r="AK70" s="45"/>
      <c r="AL70" s="2"/>
      <c r="AM70" s="2"/>
      <c r="AN70" s="2"/>
      <c r="AO70" s="2"/>
      <c r="AP70" s="63"/>
      <c r="AQ70" s="69"/>
      <c r="AR70" s="66"/>
    </row>
    <row r="71" spans="1:44" ht="15" customHeight="1" x14ac:dyDescent="0.25">
      <c r="A71">
        <v>21</v>
      </c>
      <c r="B71" s="2" t="e">
        <f>IF(VLOOKUP(A71,'Teilnehmende Mannschaften'!H10:J41,2,FALSE)="","",VLOOKUP(A71,'Teilnehmende Mannschaften'!H10:J41,2,FALSE))</f>
        <v>#N/A</v>
      </c>
      <c r="C71" s="40" t="e">
        <f>VLOOKUP(A71,'Teilnehmende Mannschaften'!H10:J41,3,FALSE)</f>
        <v>#N/A</v>
      </c>
      <c r="D71" s="40" t="e">
        <f>IF(C71="","",IF(C71&lt;C74,0,C71-C74))</f>
        <v>#N/A</v>
      </c>
      <c r="E71" s="10" t="e">
        <f>IF(COUNTIF(B11:B104,"")=94,"",IF(B71="","Freilos",CONCATENATE(B71," (+",IF(D71&gt;6,6,D71),")")))</f>
        <v>#N/A</v>
      </c>
      <c r="F71" s="62"/>
      <c r="G71" s="68" t="s">
        <v>0</v>
      </c>
      <c r="H71" s="65"/>
      <c r="I71" s="40"/>
      <c r="J71" s="40"/>
      <c r="K71" s="2"/>
      <c r="L71" s="40"/>
      <c r="M71" s="2"/>
      <c r="N71" s="2"/>
      <c r="O71" s="2"/>
      <c r="P71" s="2"/>
      <c r="Q71" s="2"/>
      <c r="R71" s="2"/>
      <c r="S71" s="44"/>
      <c r="T71" s="2" t="e">
        <f>IF(AND(N74="Freilos",N77="Freilos"),"Freilos",IF(N74="Freilos",K77,IF(N77="Freilos",K74,IF(O74="","",IF(O74&gt;Q74,K74,K77)))))</f>
        <v>#N/A</v>
      </c>
      <c r="U71" s="2" t="e">
        <f>IF(OR(T71="Freilos",T71=""),0,VLOOKUP(T71,B11:C104,2,FALSE))</f>
        <v>#N/A</v>
      </c>
      <c r="V71" s="40" t="e">
        <f>IF(U71="","",IF(U71&lt;U68,0,U71-U68))</f>
        <v>#N/A</v>
      </c>
      <c r="W71" s="10" t="e">
        <f>IF(AND(T71="",T68=""),"",IF(AND(N74="Freilos",N77="Freilos"),"Freilos",IF(T71="","",IF(T71="Freilos","Freilos",CONCATENATE(T71," (+",IF(V71&gt;6,6,V71),")")))))</f>
        <v>#N/A</v>
      </c>
      <c r="X71" s="64"/>
      <c r="Y71" s="70"/>
      <c r="Z71" s="67"/>
      <c r="AA71" s="2"/>
      <c r="AB71" s="45"/>
      <c r="AC71" s="2"/>
      <c r="AD71" s="2"/>
      <c r="AE71" s="2"/>
      <c r="AF71" s="2"/>
      <c r="AG71" s="2"/>
      <c r="AH71" s="2"/>
      <c r="AI71" s="2"/>
      <c r="AJ71" s="2"/>
      <c r="AK71" s="46"/>
      <c r="AL71" s="2" t="e">
        <f>IF(AND(AF80="Freilos",AF83="Freilos"),"Freilos",IF(AF80="Freilos",AC80,IF(AF83="Freilos",AC83,IF(AG80="","",IF(AG80&gt;AI80,AC83,AC80)))))</f>
        <v>#N/A</v>
      </c>
      <c r="AM71" s="2" t="e">
        <f>IF(OR(AL71="Freilos",AL71=""),0,VLOOKUP(AL71,B11:C104,2,FALSE))</f>
        <v>#N/A</v>
      </c>
      <c r="AN71" s="40" t="e">
        <f>IF(AM71="","",IF(AM71&lt;AM68,0,AM71-AM68))</f>
        <v>#N/A</v>
      </c>
      <c r="AO71" s="10" t="e">
        <f>IF(AND(AL71="",AL68=""),"",IF(AND(AF80="Freilos",AF83="Freilos"),"Freilos",IF(AL71="","",IF(AL71="Freilos","Freilos",CONCATENATE(AL71," (+",IF(AN71&gt;6,6,AN71),")")))))</f>
        <v>#N/A</v>
      </c>
      <c r="AP71" s="64"/>
      <c r="AQ71" s="70"/>
      <c r="AR71" s="67"/>
    </row>
    <row r="72" spans="1:44" ht="15" customHeight="1" x14ac:dyDescent="0.25">
      <c r="B72" s="2"/>
      <c r="C72" s="40"/>
      <c r="D72" s="40"/>
      <c r="E72" s="59"/>
      <c r="F72" s="63"/>
      <c r="G72" s="69"/>
      <c r="H72" s="66"/>
      <c r="I72" s="41"/>
      <c r="J72" s="40"/>
      <c r="K72" s="2"/>
      <c r="L72" s="2"/>
      <c r="M72" s="2"/>
      <c r="N72" s="2"/>
      <c r="O72" s="2"/>
      <c r="P72" s="2"/>
      <c r="Q72" s="2"/>
      <c r="R72" s="2"/>
      <c r="S72" s="45"/>
      <c r="T72" s="2"/>
      <c r="U72" s="2"/>
      <c r="V72" s="2"/>
      <c r="W72" s="2"/>
      <c r="X72" s="2"/>
      <c r="Y72" s="2"/>
      <c r="Z72" s="2"/>
      <c r="AA72" s="2"/>
      <c r="AB72" s="45"/>
      <c r="AC72" s="2"/>
      <c r="AD72" s="2"/>
      <c r="AE72" s="2"/>
      <c r="AF72" s="2"/>
      <c r="AG72" s="2"/>
      <c r="AH72" s="2"/>
      <c r="AI72" s="2"/>
      <c r="AJ72" s="2"/>
      <c r="AK72" s="45"/>
      <c r="AL72" s="2"/>
      <c r="AM72" s="2"/>
      <c r="AN72" s="2"/>
      <c r="AO72" s="2"/>
    </row>
    <row r="73" spans="1:44" ht="15" customHeight="1" x14ac:dyDescent="0.25">
      <c r="B73" s="2"/>
      <c r="C73" s="40"/>
      <c r="D73" s="40"/>
      <c r="E73" s="60"/>
      <c r="F73" s="63"/>
      <c r="G73" s="69"/>
      <c r="H73" s="66"/>
      <c r="I73" s="40"/>
      <c r="J73" s="5"/>
      <c r="K73" s="2"/>
      <c r="L73" s="2"/>
      <c r="M73" s="2"/>
      <c r="N73" s="2"/>
      <c r="O73" s="2"/>
      <c r="P73" s="2"/>
      <c r="Q73" s="2"/>
      <c r="R73" s="2"/>
      <c r="S73" s="45"/>
      <c r="T73" s="2"/>
      <c r="U73" s="2"/>
      <c r="V73" s="2"/>
      <c r="W73" s="2"/>
      <c r="X73" s="2"/>
      <c r="Y73" s="2"/>
      <c r="Z73" s="2"/>
      <c r="AA73" s="2"/>
      <c r="AB73" s="45"/>
      <c r="AC73" s="2"/>
      <c r="AD73" s="2"/>
      <c r="AE73" s="2"/>
      <c r="AF73" s="2"/>
      <c r="AG73" s="2"/>
      <c r="AH73" s="2"/>
      <c r="AI73" s="2"/>
      <c r="AJ73" s="2"/>
      <c r="AK73" s="45"/>
      <c r="AL73" s="2"/>
      <c r="AM73" s="2"/>
      <c r="AN73" s="2"/>
      <c r="AO73" s="2"/>
    </row>
    <row r="74" spans="1:44" ht="15" customHeight="1" x14ac:dyDescent="0.25">
      <c r="A74">
        <v>22</v>
      </c>
      <c r="B74" s="2" t="str">
        <f>IF(VLOOKUP(A74,'Teilnehmende Mannschaften'!H10:J41,2,FALSE)="","",VLOOKUP(A74,'Teilnehmende Mannschaften'!H10:J41,2,FALSE))</f>
        <v/>
      </c>
      <c r="C74" s="40">
        <f>VLOOKUP(A74,'Teilnehmende Mannschaften'!H10:J41,3,FALSE)</f>
        <v>0</v>
      </c>
      <c r="D74" s="40" t="e">
        <f>IF(C74="","",IF(C74&lt;C71,0,C74-C71))</f>
        <v>#N/A</v>
      </c>
      <c r="E74" s="10" t="str">
        <f>IF(COUNTIF(B11:B104,"")=94,"",IF(B74="","Freilos",CONCATENATE(B74," (+",IF(D74&gt;6,6,D74),")")))</f>
        <v>Freilos</v>
      </c>
      <c r="F74" s="64"/>
      <c r="G74" s="70"/>
      <c r="H74" s="67"/>
      <c r="I74" s="40"/>
      <c r="J74" s="35"/>
      <c r="K74" s="2" t="e">
        <f>IF(AND(E71="Freilos",E74="Freilos"),"Freilos",IF(E71="Freilos",B74,IF(E74="Freilos",B71,IF(F71="","",IF(F71&gt;H71,B71,B74)))))</f>
        <v>#N/A</v>
      </c>
      <c r="L74" s="2" t="e">
        <f>IF(OR(K74="Freilos",K74=""),0,VLOOKUP(K74,B11:C104,2,FALSE))</f>
        <v>#N/A</v>
      </c>
      <c r="M74" s="40" t="e">
        <f>IF(L74="","",IF(L74&lt;L77,0,L74-L77))</f>
        <v>#N/A</v>
      </c>
      <c r="N74" s="10" t="e">
        <f>IF(AND(K74="",K77=""),"",IF(AND(E71="Freilos",E74="Freilos"),"Freilos",IF(K74="","",IF(K74="Freilos","Freilos",CONCATENATE(K74," (+",IF(M74&gt;6,6,M74),")")))))</f>
        <v>#N/A</v>
      </c>
      <c r="O74" s="62"/>
      <c r="P74" s="68" t="s">
        <v>0</v>
      </c>
      <c r="Q74" s="65"/>
      <c r="R74" s="2"/>
      <c r="S74" s="45"/>
      <c r="T74" s="2"/>
      <c r="U74" s="2"/>
      <c r="V74" s="2"/>
      <c r="W74" s="2"/>
      <c r="X74" s="2"/>
      <c r="Y74" s="2"/>
      <c r="Z74" s="2"/>
      <c r="AA74" s="2"/>
      <c r="AB74" s="45"/>
      <c r="AC74" s="2"/>
      <c r="AD74" s="2"/>
      <c r="AE74" s="2"/>
      <c r="AF74" s="2"/>
      <c r="AG74" s="2"/>
      <c r="AH74" s="2"/>
      <c r="AI74" s="2"/>
      <c r="AJ74" s="2"/>
      <c r="AK74" s="45"/>
      <c r="AL74" s="2"/>
      <c r="AM74" s="2"/>
      <c r="AN74" s="2"/>
      <c r="AO74" s="2"/>
    </row>
    <row r="75" spans="1:44" ht="15" customHeight="1" x14ac:dyDescent="0.25">
      <c r="B75" s="2"/>
      <c r="C75" s="40"/>
      <c r="D75" s="40"/>
      <c r="E75" s="4"/>
      <c r="F75" s="2"/>
      <c r="G75" s="40"/>
      <c r="H75" s="2"/>
      <c r="I75" s="40"/>
      <c r="J75" s="4"/>
      <c r="K75" s="43"/>
      <c r="L75" s="43"/>
      <c r="M75" s="43"/>
      <c r="N75" s="59"/>
      <c r="O75" s="63"/>
      <c r="P75" s="69"/>
      <c r="Q75" s="66"/>
      <c r="R75" s="44"/>
      <c r="S75" s="45"/>
      <c r="T75" s="2"/>
      <c r="U75" s="2"/>
      <c r="V75" s="2"/>
      <c r="W75" s="2"/>
      <c r="X75" s="2"/>
      <c r="Y75" s="2"/>
      <c r="Z75" s="2"/>
      <c r="AA75" s="2"/>
      <c r="AB75" s="45"/>
      <c r="AC75" s="2"/>
      <c r="AD75" s="2"/>
      <c r="AE75" s="2"/>
      <c r="AF75" s="2"/>
      <c r="AG75" s="2"/>
      <c r="AH75" s="2"/>
      <c r="AI75" s="2"/>
      <c r="AJ75" s="2"/>
      <c r="AK75" s="45"/>
      <c r="AL75" s="2"/>
      <c r="AM75" s="2"/>
      <c r="AN75" s="2"/>
      <c r="AO75" s="2"/>
    </row>
    <row r="76" spans="1:44" ht="15" customHeight="1" x14ac:dyDescent="0.25">
      <c r="B76" s="2"/>
      <c r="C76" s="40"/>
      <c r="D76" s="40"/>
      <c r="E76" s="40"/>
      <c r="F76" s="2"/>
      <c r="G76" s="40"/>
      <c r="H76" s="2"/>
      <c r="I76" s="40"/>
      <c r="J76" s="4"/>
      <c r="K76" s="2"/>
      <c r="L76" s="2"/>
      <c r="M76" s="2"/>
      <c r="N76" s="60"/>
      <c r="O76" s="63"/>
      <c r="P76" s="69"/>
      <c r="Q76" s="66"/>
      <c r="R76" s="2"/>
      <c r="S76" s="2"/>
      <c r="T76" s="2"/>
      <c r="U76" s="2"/>
      <c r="V76" s="2"/>
      <c r="W76" s="2"/>
      <c r="X76" s="2"/>
      <c r="Y76" s="2"/>
      <c r="Z76" s="2"/>
      <c r="AA76" s="2"/>
      <c r="AB76" s="45"/>
      <c r="AC76" s="2"/>
      <c r="AD76" s="2"/>
      <c r="AE76" s="2"/>
      <c r="AF76" s="2"/>
      <c r="AG76" s="2"/>
      <c r="AH76" s="2"/>
      <c r="AI76" s="2"/>
      <c r="AJ76" s="2"/>
      <c r="AK76" s="45"/>
      <c r="AL76" s="2"/>
      <c r="AM76" s="2"/>
      <c r="AN76" s="2"/>
      <c r="AO76" s="2"/>
    </row>
    <row r="77" spans="1:44" ht="15" customHeight="1" x14ac:dyDescent="0.25">
      <c r="A77">
        <v>23</v>
      </c>
      <c r="B77" s="2" t="str">
        <f>IF(VLOOKUP(A77,'Teilnehmende Mannschaften'!H10:J41,2,FALSE)="","",VLOOKUP(A77,'Teilnehmende Mannschaften'!H10:J41,2,FALSE))</f>
        <v/>
      </c>
      <c r="C77" s="40">
        <f>VLOOKUP(A77,'Teilnehmende Mannschaften'!H10:J41,3,FALSE)</f>
        <v>0</v>
      </c>
      <c r="D77" s="40" t="e">
        <f>IF(C77="","",IF(C77&lt;C80,0,C77-C80))</f>
        <v>#N/A</v>
      </c>
      <c r="E77" s="10" t="str">
        <f>IF(COUNTIF(B11:B104,"")=94,"",IF(B77="","Freilos",CONCATENATE(B77," (+",IF(D77&gt;6,6,D77),")")))</f>
        <v>Freilos</v>
      </c>
      <c r="F77" s="62"/>
      <c r="G77" s="68" t="s">
        <v>0</v>
      </c>
      <c r="H77" s="65"/>
      <c r="I77" s="40"/>
      <c r="J77" s="41"/>
      <c r="K77" s="2" t="e">
        <f>IF(AND(E77="Freilos",E80="Freilos"),"Freilos",IF(E77="Freilos",B80,IF(E80="Freilos",B77,IF(F77="","",IF(F77&gt;H77,B77,B80)))))</f>
        <v>#N/A</v>
      </c>
      <c r="L77" s="2" t="e">
        <f>IF(OR(K77="Freilos",K77=""),0,VLOOKUP(K77,B11:C104,2,FALSE))</f>
        <v>#N/A</v>
      </c>
      <c r="M77" s="40" t="e">
        <f>IF(L77="","",IF(L77&lt;L74,0,L77-L74))</f>
        <v>#N/A</v>
      </c>
      <c r="N77" s="10" t="e">
        <f>IF(AND(K77="",K74=""),"",IF(AND(E77="Freilos",E80="Freilos"),"Freilos",IF(K77="","",IF(K77="Freilos","Freilos",CONCATENATE(K77," (+",IF(M77&gt;6,6,M77),")")))))</f>
        <v>#N/A</v>
      </c>
      <c r="O77" s="64"/>
      <c r="P77" s="70"/>
      <c r="Q77" s="67"/>
      <c r="R77" s="2"/>
      <c r="S77" s="2"/>
      <c r="T77" s="2"/>
      <c r="U77" s="2"/>
      <c r="V77" s="2"/>
      <c r="W77" s="2"/>
      <c r="X77" s="2"/>
      <c r="Y77" s="2"/>
      <c r="Z77" s="2"/>
      <c r="AA77" s="2"/>
      <c r="AB77" s="45"/>
      <c r="AC77" s="2"/>
      <c r="AD77" s="2"/>
      <c r="AE77" s="2"/>
      <c r="AF77" s="2"/>
      <c r="AG77" s="2"/>
      <c r="AH77" s="2"/>
      <c r="AI77" s="2"/>
      <c r="AJ77" s="2"/>
      <c r="AK77" s="45"/>
      <c r="AL77" s="2"/>
      <c r="AM77" s="2"/>
      <c r="AN77" s="2"/>
      <c r="AO77" s="2"/>
    </row>
    <row r="78" spans="1:44" ht="15" customHeight="1" x14ac:dyDescent="0.25">
      <c r="B78" s="2"/>
      <c r="C78" s="40"/>
      <c r="D78" s="40"/>
      <c r="E78" s="4"/>
      <c r="F78" s="63"/>
      <c r="G78" s="69"/>
      <c r="H78" s="66"/>
      <c r="I78" s="41"/>
      <c r="J78" s="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/>
      <c r="AC78" s="2"/>
      <c r="AD78" s="2"/>
      <c r="AE78" s="2"/>
      <c r="AF78" s="2"/>
      <c r="AG78" s="2"/>
      <c r="AH78" s="2"/>
      <c r="AI78" s="2"/>
      <c r="AJ78" s="2"/>
      <c r="AK78" s="45"/>
      <c r="AL78" s="2"/>
      <c r="AM78" s="2"/>
      <c r="AN78" s="2"/>
      <c r="AO78" s="2"/>
    </row>
    <row r="79" spans="1:44" ht="15" customHeight="1" x14ac:dyDescent="0.25">
      <c r="B79" s="2"/>
      <c r="C79" s="40"/>
      <c r="D79" s="40"/>
      <c r="E79" s="40"/>
      <c r="F79" s="63"/>
      <c r="G79" s="69"/>
      <c r="H79" s="66"/>
      <c r="I79" s="40"/>
      <c r="J79" s="4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/>
      <c r="AC79" s="2"/>
      <c r="AD79" s="2"/>
      <c r="AE79" s="2"/>
      <c r="AF79" s="2"/>
      <c r="AG79" s="2"/>
      <c r="AH79" s="2"/>
      <c r="AI79" s="2"/>
      <c r="AJ79" s="2"/>
      <c r="AK79" s="45"/>
      <c r="AL79" s="2"/>
      <c r="AM79" s="2"/>
      <c r="AN79" s="2"/>
      <c r="AO79" s="2"/>
    </row>
    <row r="80" spans="1:44" ht="15" customHeight="1" x14ac:dyDescent="0.25">
      <c r="A80">
        <v>24</v>
      </c>
      <c r="B80" s="2" t="e">
        <f>IF(VLOOKUP(A80,'Teilnehmende Mannschaften'!H10:J41,2,FALSE)="","",VLOOKUP(A80,'Teilnehmende Mannschaften'!H10:J41,2,FALSE))</f>
        <v>#N/A</v>
      </c>
      <c r="C80" s="40" t="e">
        <f>VLOOKUP(A80,'Teilnehmende Mannschaften'!H10:J41,3,FALSE)</f>
        <v>#N/A</v>
      </c>
      <c r="D80" s="40" t="e">
        <f>IF(C80="","",IF(C80&lt;C77,0,C80-C77))</f>
        <v>#N/A</v>
      </c>
      <c r="E80" s="10" t="e">
        <f>IF(COUNTIF(B11:B104,"")=94,"",IF(B80="","Freilos",CONCATENATE(B80," (+",IF(D80&gt;6,6,D80),")")))</f>
        <v>#N/A</v>
      </c>
      <c r="F80" s="64"/>
      <c r="G80" s="70"/>
      <c r="H80" s="67"/>
      <c r="I80" s="40"/>
      <c r="J80" s="4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4"/>
      <c r="X80" s="2"/>
      <c r="Y80" s="2"/>
      <c r="Z80" s="2"/>
      <c r="AA80" s="2"/>
      <c r="AB80" s="46"/>
      <c r="AC80" s="2" t="e">
        <f>IF(AND(W68="Freilos",W71="Freilos"),"Freilos",IF(W68="Freilos",T71,IF(W71="Freilos",T68,IF(X68="","",IF(X68&gt;Z68,T68,T71)))))</f>
        <v>#N/A</v>
      </c>
      <c r="AD80" s="2" t="e">
        <f>IF(OR(AC80="Freilos",AC80=""),0,VLOOKUP(AC80,B11:C104,2,FALSE))</f>
        <v>#N/A</v>
      </c>
      <c r="AE80" s="40" t="e">
        <f>IF(AD80="","",IF(AD80&lt;AD83,0,AD80-AD83))</f>
        <v>#N/A</v>
      </c>
      <c r="AF80" s="10" t="e">
        <f>IF(AND(AC80="",AC83=""),"",IF(AND(W68="Freilos",W71="Freilos"),"Freilos",IF(AC80="","",IF(AC80="Freilos","Freilos",CONCATENATE(AC80," (+",IF(AE80&gt;6,6,AE80),")")))))</f>
        <v>#N/A</v>
      </c>
      <c r="AG80" s="62"/>
      <c r="AH80" s="68" t="s">
        <v>0</v>
      </c>
      <c r="AI80" s="65"/>
      <c r="AJ80" s="2"/>
      <c r="AK80" s="45"/>
      <c r="AL80" s="2"/>
      <c r="AM80" s="2"/>
      <c r="AN80" s="2"/>
      <c r="AO80" s="2"/>
    </row>
    <row r="81" spans="1:41" ht="15" customHeight="1" x14ac:dyDescent="0.25">
      <c r="B81" s="2"/>
      <c r="C81" s="40"/>
      <c r="D81" s="40"/>
      <c r="E81" s="4"/>
      <c r="F81" s="2"/>
      <c r="G81" s="40"/>
      <c r="H81" s="2"/>
      <c r="I81" s="40"/>
      <c r="J81" s="4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43"/>
      <c r="X81" s="2"/>
      <c r="Y81" s="2"/>
      <c r="Z81" s="2"/>
      <c r="AA81" s="2"/>
      <c r="AB81" s="2"/>
      <c r="AC81" s="43"/>
      <c r="AD81" s="2"/>
      <c r="AE81" s="2"/>
      <c r="AF81" s="2"/>
      <c r="AG81" s="63"/>
      <c r="AH81" s="69"/>
      <c r="AI81" s="66"/>
      <c r="AJ81" s="44"/>
      <c r="AK81" s="45"/>
      <c r="AL81" s="2"/>
      <c r="AM81" s="2"/>
      <c r="AN81" s="2"/>
      <c r="AO81" s="2"/>
    </row>
    <row r="82" spans="1:41" ht="15" customHeight="1" x14ac:dyDescent="0.25">
      <c r="B82" s="2"/>
      <c r="C82" s="40"/>
      <c r="D82" s="40"/>
      <c r="E82" s="40"/>
      <c r="F82" s="2"/>
      <c r="G82" s="40"/>
      <c r="H82" s="2"/>
      <c r="I82" s="40"/>
      <c r="J82" s="4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43"/>
      <c r="X82" s="2"/>
      <c r="Y82" s="2"/>
      <c r="Z82" s="2"/>
      <c r="AA82" s="2"/>
      <c r="AB82" s="2"/>
      <c r="AC82" s="2"/>
      <c r="AD82" s="2"/>
      <c r="AE82" s="2"/>
      <c r="AF82" s="2"/>
      <c r="AG82" s="63"/>
      <c r="AH82" s="69"/>
      <c r="AI82" s="66"/>
      <c r="AJ82" s="2"/>
      <c r="AK82" s="2"/>
      <c r="AL82" s="2"/>
      <c r="AM82" s="2"/>
      <c r="AN82" s="2"/>
      <c r="AO82" s="2"/>
    </row>
    <row r="83" spans="1:41" ht="15" customHeight="1" x14ac:dyDescent="0.25">
      <c r="A83">
        <v>25</v>
      </c>
      <c r="B83" s="2" t="e">
        <f>IF(VLOOKUP(A83,'Teilnehmende Mannschaften'!H10:J41,2,FALSE)="","",VLOOKUP(A83,'Teilnehmende Mannschaften'!H10:J41,2,FALSE))</f>
        <v>#N/A</v>
      </c>
      <c r="C83" s="40" t="e">
        <f>VLOOKUP(A83,'Teilnehmende Mannschaften'!H10:J41,3,FALSE)</f>
        <v>#N/A</v>
      </c>
      <c r="D83" s="40" t="e">
        <f>IF(C83="","",IF(C83&lt;C86,0,C83-C86))</f>
        <v>#N/A</v>
      </c>
      <c r="E83" s="10" t="e">
        <f>IF(COUNTIF(B11:B104,"")=94,"",IF(B83="","Freilos",CONCATENATE(B83," (+",IF(D83&gt;6,6,D83),")")))</f>
        <v>#N/A</v>
      </c>
      <c r="F83" s="62"/>
      <c r="G83" s="68" t="s">
        <v>0</v>
      </c>
      <c r="H83" s="65"/>
      <c r="I83" s="40"/>
      <c r="J83" s="4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4"/>
      <c r="X83" s="2"/>
      <c r="Y83" s="2"/>
      <c r="Z83" s="2"/>
      <c r="AA83" s="2"/>
      <c r="AB83" s="44"/>
      <c r="AC83" s="2" t="e">
        <f>IF(AND(W92="Freilos",W95="Freilos"),"Freilos",IF(W92="Freilos",T95,IF(W95="Freilos",T92,IF(X92="","",IF(X92&gt;Z92,T92,T95)))))</f>
        <v>#N/A</v>
      </c>
      <c r="AD83" s="2" t="e">
        <f>IF(OR(AC83="Freilos",AC83=""),0,VLOOKUP(AC83,B11:C104,2,FALSE))</f>
        <v>#N/A</v>
      </c>
      <c r="AE83" s="40" t="e">
        <f>IF(AD83="","",IF(AD83&lt;AD80,0,AD83-AD80))</f>
        <v>#N/A</v>
      </c>
      <c r="AF83" s="10" t="e">
        <f>IF(AND(AC83="",AC80=""),"",IF(AND(W92="Freilos",W95="Freilos"),"Freilos",IF(AC83="","",IF(AC83="Freilos","Freilos",CONCATENATE(AC83," (+",IF(AE83&gt;6,6,AE83),")")))))</f>
        <v>#N/A</v>
      </c>
      <c r="AG83" s="64"/>
      <c r="AH83" s="70"/>
      <c r="AI83" s="67"/>
      <c r="AJ83" s="2"/>
      <c r="AK83" s="2"/>
      <c r="AL83" s="2"/>
      <c r="AM83" s="2"/>
      <c r="AN83" s="2"/>
      <c r="AO83" s="2"/>
    </row>
    <row r="84" spans="1:41" ht="15" customHeight="1" x14ac:dyDescent="0.25">
      <c r="B84" s="2"/>
      <c r="C84" s="40"/>
      <c r="D84" s="40"/>
      <c r="E84" s="4"/>
      <c r="F84" s="63"/>
      <c r="G84" s="69"/>
      <c r="H84" s="66"/>
      <c r="I84" s="41"/>
      <c r="J84" s="4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 customHeight="1" x14ac:dyDescent="0.25">
      <c r="B85" s="2"/>
      <c r="C85" s="40"/>
      <c r="D85" s="40"/>
      <c r="E85" s="40"/>
      <c r="F85" s="63"/>
      <c r="G85" s="69"/>
      <c r="H85" s="66"/>
      <c r="I85" s="40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 customHeight="1" x14ac:dyDescent="0.25">
      <c r="A86">
        <v>26</v>
      </c>
      <c r="B86" s="2" t="str">
        <f>IF(VLOOKUP(A86,'Teilnehmende Mannschaften'!H10:J41,2,FALSE)="","",VLOOKUP(A86,'Teilnehmende Mannschaften'!H10:J41,2,FALSE))</f>
        <v/>
      </c>
      <c r="C86" s="40">
        <f>VLOOKUP(A86,'Teilnehmende Mannschaften'!H10:J41,3,FALSE)</f>
        <v>0</v>
      </c>
      <c r="D86" s="40" t="e">
        <f>IF(C86="","",IF(C86&lt;C83,0,C86-C83))</f>
        <v>#N/A</v>
      </c>
      <c r="E86" s="10" t="str">
        <f>IF(COUNTIF(B11:B104,"")=94,"",IF(B86="","Freilos",CONCATENATE(B86," (+",IF(D86&gt;6,6,D86),")")))</f>
        <v>Freilos</v>
      </c>
      <c r="F86" s="64"/>
      <c r="G86" s="70"/>
      <c r="H86" s="67"/>
      <c r="I86" s="40"/>
      <c r="J86" s="35"/>
      <c r="K86" s="2" t="e">
        <f>IF(AND(E83="Freilos",E86="Freilos"),"Freilos",IF(E83="Freilos",B86,IF(E86="Freilos",B83,IF(F83="","",IF(F83&gt;H83,B83,B86)))))</f>
        <v>#N/A</v>
      </c>
      <c r="L86" s="2" t="e">
        <f>IF(OR(K86="Freilos",K86=""),0,VLOOKUP(K86,B11:C104,2,FALSE))</f>
        <v>#N/A</v>
      </c>
      <c r="M86" s="40" t="e">
        <f>IF(L86="","",IF(L86&lt;L89,0,L86-L89))</f>
        <v>#N/A</v>
      </c>
      <c r="N86" s="10" t="e">
        <f>IF(AND(K86="",K89=""),"",IF(AND(E83="Freilos",E86="Freilos"),"Freilos",IF(K86="","",IF(K86="Freilos","Freilos",CONCATENATE(K86," (+",IF(M86&gt;6,6,M86),")")))))</f>
        <v>#N/A</v>
      </c>
      <c r="O86" s="62"/>
      <c r="P86" s="68" t="s">
        <v>0</v>
      </c>
      <c r="Q86" s="65"/>
      <c r="R86" s="2"/>
      <c r="S86" s="2"/>
      <c r="T86" s="2"/>
      <c r="U86" s="2"/>
      <c r="V86" s="2"/>
      <c r="W86" s="2"/>
      <c r="X86" s="2"/>
      <c r="Y86" s="2"/>
      <c r="Z86" s="2"/>
      <c r="AA86" s="2"/>
      <c r="AB86" s="4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 customHeight="1" x14ac:dyDescent="0.25">
      <c r="B87" s="2"/>
      <c r="C87" s="40"/>
      <c r="D87" s="40"/>
      <c r="E87" s="4"/>
      <c r="F87" s="2"/>
      <c r="G87" s="40"/>
      <c r="H87" s="2"/>
      <c r="I87" s="40"/>
      <c r="J87" s="4"/>
      <c r="K87" s="43"/>
      <c r="L87" s="43"/>
      <c r="M87" s="43"/>
      <c r="N87" s="59"/>
      <c r="O87" s="63"/>
      <c r="P87" s="69"/>
      <c r="Q87" s="66"/>
      <c r="R87" s="44"/>
      <c r="S87" s="2"/>
      <c r="T87" s="2"/>
      <c r="U87" s="2"/>
      <c r="V87" s="2"/>
      <c r="W87" s="2"/>
      <c r="X87" s="2"/>
      <c r="Y87" s="2"/>
      <c r="Z87" s="2"/>
      <c r="AA87" s="2"/>
      <c r="AB87" s="4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 customHeight="1" x14ac:dyDescent="0.25">
      <c r="B88" s="2"/>
      <c r="C88" s="40"/>
      <c r="D88" s="40"/>
      <c r="E88" s="40"/>
      <c r="F88" s="2"/>
      <c r="G88" s="40"/>
      <c r="H88" s="2"/>
      <c r="I88" s="40"/>
      <c r="J88" s="4"/>
      <c r="K88" s="2"/>
      <c r="L88" s="2"/>
      <c r="M88" s="2"/>
      <c r="N88" s="60"/>
      <c r="O88" s="63"/>
      <c r="P88" s="69"/>
      <c r="Q88" s="66"/>
      <c r="R88" s="2"/>
      <c r="S88" s="45"/>
      <c r="T88" s="2"/>
      <c r="U88" s="2"/>
      <c r="V88" s="2"/>
      <c r="W88" s="2"/>
      <c r="X88" s="2"/>
      <c r="Y88" s="2"/>
      <c r="Z88" s="2"/>
      <c r="AA88" s="2"/>
      <c r="AB88" s="4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 customHeight="1" x14ac:dyDescent="0.25">
      <c r="A89">
        <v>27</v>
      </c>
      <c r="B89" s="2" t="str">
        <f>IF(VLOOKUP(A89,'Teilnehmende Mannschaften'!H10:J41,2,FALSE)="","",VLOOKUP(A89,'Teilnehmende Mannschaften'!H10:J41,2,FALSE))</f>
        <v/>
      </c>
      <c r="C89" s="40">
        <f>VLOOKUP(A89,'Teilnehmende Mannschaften'!H10:J41,3,FALSE)</f>
        <v>0</v>
      </c>
      <c r="D89" s="40" t="e">
        <f>IF(C89="","",IF(C89&lt;C92,0,C89-C92))</f>
        <v>#N/A</v>
      </c>
      <c r="E89" s="10" t="str">
        <f>IF(COUNTIF(B11:B104,"")=94,"",IF(B89="","Freilos",CONCATENATE(B89," (+",IF(D89&gt;6,6,D89),")")))</f>
        <v>Freilos</v>
      </c>
      <c r="F89" s="62"/>
      <c r="G89" s="68" t="s">
        <v>0</v>
      </c>
      <c r="H89" s="65"/>
      <c r="I89" s="40"/>
      <c r="J89" s="41"/>
      <c r="K89" s="2" t="e">
        <f>IF(AND(E89="Freilos",E92="Freilos"),"Freilos",IF(E89="Freilos",B92,IF(E92="Freilos",B89,IF(F89="","",IF(F89&gt;H89,B89,B92)))))</f>
        <v>#N/A</v>
      </c>
      <c r="L89" s="2" t="e">
        <f>IF(OR(K89="Freilos",K89=""),0,VLOOKUP(K89,B11:C104,2,FALSE))</f>
        <v>#N/A</v>
      </c>
      <c r="M89" s="40" t="e">
        <f>IF(L89="","",IF(L89&lt;L86,0,L89-L86))</f>
        <v>#N/A</v>
      </c>
      <c r="N89" s="10" t="e">
        <f>IF(AND(K89="",K86=""),"",IF(AND(E89="Freilos",E92="Freilos"),"Freilos",IF(K89="","",IF(K89="Freilos","Freilos",CONCATENATE(K89," (+",IF(M89&gt;6,6,M89),")")))))</f>
        <v>#N/A</v>
      </c>
      <c r="O89" s="64"/>
      <c r="P89" s="70"/>
      <c r="Q89" s="67"/>
      <c r="R89" s="2"/>
      <c r="S89" s="45"/>
      <c r="T89" s="2"/>
      <c r="U89" s="2"/>
      <c r="V89" s="2"/>
      <c r="W89" s="2"/>
      <c r="X89" s="2"/>
      <c r="Y89" s="2"/>
      <c r="Z89" s="2"/>
      <c r="AA89" s="2"/>
      <c r="AB89" s="4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 customHeight="1" x14ac:dyDescent="0.25">
      <c r="B90" s="2"/>
      <c r="C90" s="40"/>
      <c r="D90" s="40"/>
      <c r="E90" s="4"/>
      <c r="F90" s="63"/>
      <c r="G90" s="69"/>
      <c r="H90" s="66"/>
      <c r="I90" s="41"/>
      <c r="J90" s="5"/>
      <c r="K90" s="2"/>
      <c r="L90" s="2"/>
      <c r="M90" s="2"/>
      <c r="N90" s="2"/>
      <c r="O90" s="2"/>
      <c r="P90" s="2"/>
      <c r="Q90" s="2"/>
      <c r="R90" s="2"/>
      <c r="S90" s="45"/>
      <c r="T90" s="2"/>
      <c r="U90" s="2"/>
      <c r="V90" s="2"/>
      <c r="W90" s="2"/>
      <c r="X90" s="2"/>
      <c r="Y90" s="2"/>
      <c r="Z90" s="2"/>
      <c r="AA90" s="2"/>
      <c r="AB90" s="4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 customHeight="1" x14ac:dyDescent="0.25">
      <c r="B91" s="2"/>
      <c r="C91" s="40"/>
      <c r="D91" s="40"/>
      <c r="E91" s="40"/>
      <c r="F91" s="63"/>
      <c r="G91" s="69"/>
      <c r="H91" s="66"/>
      <c r="I91" s="40"/>
      <c r="J91" s="40"/>
      <c r="K91" s="2"/>
      <c r="L91" s="2"/>
      <c r="M91" s="2"/>
      <c r="N91" s="2"/>
      <c r="O91" s="2"/>
      <c r="P91" s="2"/>
      <c r="Q91" s="2"/>
      <c r="R91" s="2"/>
      <c r="S91" s="45"/>
      <c r="T91" s="2"/>
      <c r="U91" s="2"/>
      <c r="V91" s="2"/>
      <c r="W91" s="2"/>
      <c r="X91" s="2"/>
      <c r="Y91" s="2"/>
      <c r="Z91" s="2"/>
      <c r="AA91" s="2"/>
      <c r="AB91" s="4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 customHeight="1" x14ac:dyDescent="0.25">
      <c r="A92">
        <v>28</v>
      </c>
      <c r="B92" s="2" t="e">
        <f>IF(VLOOKUP(A92,'Teilnehmende Mannschaften'!H10:J41,2,FALSE)="","",VLOOKUP(A92,'Teilnehmende Mannschaften'!H10:J41,2,FALSE))</f>
        <v>#N/A</v>
      </c>
      <c r="C92" s="40" t="e">
        <f>VLOOKUP(A92,'Teilnehmende Mannschaften'!H10:J41,3,FALSE)</f>
        <v>#N/A</v>
      </c>
      <c r="D92" s="40" t="e">
        <f>IF(C92="","",IF(C92&lt;C89,0,C92-C89))</f>
        <v>#N/A</v>
      </c>
      <c r="E92" s="10" t="e">
        <f>IF(COUNTIF(B11:B104,"")=94,"",IF(B92="","Freilos",CONCATENATE(B92," (+",IF(D92&gt;6,6,D92),")")))</f>
        <v>#N/A</v>
      </c>
      <c r="F92" s="64"/>
      <c r="G92" s="70"/>
      <c r="H92" s="67"/>
      <c r="I92" s="40"/>
      <c r="J92" s="40"/>
      <c r="K92" s="2"/>
      <c r="L92" s="2"/>
      <c r="M92" s="2"/>
      <c r="N92" s="2"/>
      <c r="O92" s="2"/>
      <c r="P92" s="2"/>
      <c r="Q92" s="2"/>
      <c r="R92" s="2"/>
      <c r="S92" s="46"/>
      <c r="T92" s="2" t="e">
        <f>IF(AND(N86="Freilos",N89="Freilos"),"Freilos",IF(N86="Freilos",K89,IF(N89="Freilos",K86,IF(O86="","",IF(O86&gt;Q86,K86,K89)))))</f>
        <v>#N/A</v>
      </c>
      <c r="U92" s="2" t="e">
        <f>IF(OR(T92="Freilos",T92=""),0,VLOOKUP(T92,B11:C104,2,FALSE))</f>
        <v>#N/A</v>
      </c>
      <c r="V92" s="40" t="e">
        <f>IF(U92="","",IF(U92&lt;U95,0,U92-U95))</f>
        <v>#N/A</v>
      </c>
      <c r="W92" s="10" t="e">
        <f>IF(AND(T92="",T95=""),"",IF(AND(N86="Freilos",N89="Freilos"),"Freilos",IF(T92="","",IF(T92="Freilos","Freilos",CONCATENATE(T92," (+",IF(V92&gt;6,6,V92),")")))))</f>
        <v>#N/A</v>
      </c>
      <c r="X92" s="62"/>
      <c r="Y92" s="68" t="s">
        <v>0</v>
      </c>
      <c r="Z92" s="65"/>
      <c r="AA92" s="2"/>
      <c r="AB92" s="4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 customHeight="1" x14ac:dyDescent="0.25">
      <c r="B93" s="2"/>
      <c r="C93" s="40"/>
      <c r="D93" s="40"/>
      <c r="E93" s="4"/>
      <c r="F93" s="2"/>
      <c r="G93" s="40"/>
      <c r="H93" s="2"/>
      <c r="I93" s="40"/>
      <c r="J93" s="40"/>
      <c r="K93" s="2"/>
      <c r="L93" s="2"/>
      <c r="M93" s="2"/>
      <c r="N93" s="2"/>
      <c r="O93" s="2"/>
      <c r="P93" s="2"/>
      <c r="Q93" s="2"/>
      <c r="R93" s="2"/>
      <c r="S93" s="43"/>
      <c r="T93" s="43"/>
      <c r="U93" s="43"/>
      <c r="V93" s="43"/>
      <c r="W93" s="59"/>
      <c r="X93" s="63"/>
      <c r="Y93" s="69"/>
      <c r="Z93" s="66"/>
      <c r="AA93" s="44"/>
      <c r="AB93" s="4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 customHeight="1" x14ac:dyDescent="0.25">
      <c r="B94" s="2"/>
      <c r="C94" s="40"/>
      <c r="D94" s="40"/>
      <c r="E94" s="40"/>
      <c r="F94" s="2"/>
      <c r="G94" s="40"/>
      <c r="H94" s="2"/>
      <c r="I94" s="40"/>
      <c r="J94" s="40"/>
      <c r="K94" s="2"/>
      <c r="L94" s="2"/>
      <c r="M94" s="2"/>
      <c r="N94" s="2"/>
      <c r="O94" s="2"/>
      <c r="P94" s="2"/>
      <c r="Q94" s="2"/>
      <c r="R94" s="2"/>
      <c r="S94" s="43"/>
      <c r="T94" s="2"/>
      <c r="U94" s="2"/>
      <c r="V94" s="2"/>
      <c r="W94" s="60"/>
      <c r="X94" s="63"/>
      <c r="Y94" s="69"/>
      <c r="Z94" s="6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" customHeight="1" x14ac:dyDescent="0.25">
      <c r="A95">
        <v>29</v>
      </c>
      <c r="B95" s="2" t="e">
        <f>IF(VLOOKUP(A95,'Teilnehmende Mannschaften'!H10:J41,2,FALSE)="","",VLOOKUP(A95,'Teilnehmende Mannschaften'!H10:J41,2,FALSE))</f>
        <v>#N/A</v>
      </c>
      <c r="C95" s="40" t="e">
        <f>VLOOKUP(A95,'Teilnehmende Mannschaften'!H10:J41,3,FALSE)</f>
        <v>#N/A</v>
      </c>
      <c r="D95" s="40" t="e">
        <f>IF(C95="","",IF(C95&lt;C98,0,C95-C98))</f>
        <v>#N/A</v>
      </c>
      <c r="E95" s="10" t="e">
        <f>IF(COUNTIF(B11:B104,"")=94,"",IF(B95="","Freilos",CONCATENATE(B95," (+",IF(D95&gt;6,6,D95),")")))</f>
        <v>#N/A</v>
      </c>
      <c r="F95" s="62"/>
      <c r="G95" s="68" t="s">
        <v>0</v>
      </c>
      <c r="H95" s="65"/>
      <c r="I95" s="40"/>
      <c r="J95" s="40"/>
      <c r="K95" s="2"/>
      <c r="L95" s="2"/>
      <c r="M95" s="2"/>
      <c r="N95" s="2"/>
      <c r="O95" s="2"/>
      <c r="P95" s="2"/>
      <c r="Q95" s="2"/>
      <c r="R95" s="2"/>
      <c r="S95" s="44"/>
      <c r="T95" s="2" t="e">
        <f>IF(AND(N98="Freilos",N101="Freilos"),"Freilos",IF(N98="Freilos",K101,IF(N101="Freilos",K98,IF(O98="","",IF(O98&gt;Q98,K98,K101)))))</f>
        <v>#N/A</v>
      </c>
      <c r="U95" s="2" t="e">
        <f>IF(OR(T95="Freilos",T95=""),0,VLOOKUP(T95,B59:C104,2,FALSE))</f>
        <v>#N/A</v>
      </c>
      <c r="V95" s="40" t="e">
        <f>IF(U95="","",IF(U95&lt;U92,0,U95-U92))</f>
        <v>#N/A</v>
      </c>
      <c r="W95" s="10" t="e">
        <f>IF(AND(T95="",T92=""),"",IF(AND(N98="Freilos",N101="Freilos"),"Freilos",IF(T95="","",IF(T95="Freilos","Freilos",CONCATENATE(T95," (+",IF(V95&gt;6,6,V95),")")))))</f>
        <v>#N/A</v>
      </c>
      <c r="X95" s="64"/>
      <c r="Y95" s="70"/>
      <c r="Z95" s="6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" customHeight="1" x14ac:dyDescent="0.25">
      <c r="B96" s="2"/>
      <c r="C96" s="40"/>
      <c r="D96" s="40"/>
      <c r="E96" s="4"/>
      <c r="F96" s="63"/>
      <c r="G96" s="69"/>
      <c r="H96" s="66"/>
      <c r="I96" s="41"/>
      <c r="J96" s="40"/>
      <c r="K96" s="2"/>
      <c r="L96" s="2"/>
      <c r="M96" s="2"/>
      <c r="N96" s="2"/>
      <c r="O96" s="2"/>
      <c r="P96" s="2"/>
      <c r="Q96" s="2"/>
      <c r="R96" s="2"/>
      <c r="S96" s="4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" customHeight="1" x14ac:dyDescent="0.25">
      <c r="B97" s="2"/>
      <c r="C97" s="40"/>
      <c r="D97" s="40"/>
      <c r="E97" s="40"/>
      <c r="F97" s="63"/>
      <c r="G97" s="69"/>
      <c r="H97" s="66"/>
      <c r="I97" s="40"/>
      <c r="J97" s="5"/>
      <c r="K97" s="2"/>
      <c r="L97" s="2"/>
      <c r="M97" s="2"/>
      <c r="N97" s="2"/>
      <c r="O97" s="2"/>
      <c r="P97" s="2"/>
      <c r="Q97" s="2"/>
      <c r="R97" s="2"/>
      <c r="S97" s="4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" customHeight="1" x14ac:dyDescent="0.25">
      <c r="A98">
        <v>30</v>
      </c>
      <c r="B98" s="2" t="str">
        <f>IF(VLOOKUP(A98,'Teilnehmende Mannschaften'!H10:J41,2,FALSE)="","",VLOOKUP(A98,'Teilnehmende Mannschaften'!H10:J41,2,FALSE))</f>
        <v/>
      </c>
      <c r="C98" s="40">
        <f>VLOOKUP(A98,'Teilnehmende Mannschaften'!H10:J41,3,FALSE)</f>
        <v>0</v>
      </c>
      <c r="D98" s="40" t="e">
        <f>IF(C98="","",IF(C98&lt;C95,0,C98-C95))</f>
        <v>#N/A</v>
      </c>
      <c r="E98" s="10" t="str">
        <f>IF(COUNTIF(B11:B104,"")=94,"",IF(B98="","Freilos",CONCATENATE(B98," (+",IF(D98&gt;6,6,D98),")")))</f>
        <v>Freilos</v>
      </c>
      <c r="F98" s="64"/>
      <c r="G98" s="70"/>
      <c r="H98" s="67"/>
      <c r="I98" s="40"/>
      <c r="J98" s="35"/>
      <c r="K98" s="2" t="e">
        <f>IF(AND(E95="Freilos",E98="Freilos"),"Freilos",IF(E95="Freilos",B98,IF(E98="Freilos",B95,IF(F95="","",IF(F95&gt;H95,B95,B98)))))</f>
        <v>#N/A</v>
      </c>
      <c r="L98" s="2" t="e">
        <f>IF(OR(K98="Freilos",K98=""),0,VLOOKUP(K98,B11:C104,2,FALSE))</f>
        <v>#N/A</v>
      </c>
      <c r="M98" s="40" t="e">
        <f>IF(L98="","",IF(L98&lt;L101,0,L98-L101))</f>
        <v>#N/A</v>
      </c>
      <c r="N98" s="10" t="e">
        <f>IF(AND(K98="",K101=""),"",IF(AND(E95="Freilos",E98="Freilos"),"Freilos",IF(K98="","",IF(K98="Freilos","Freilos",CONCATENATE(K98," (+",IF(M98&gt;6,6,M98),")")))))</f>
        <v>#N/A</v>
      </c>
      <c r="O98" s="62"/>
      <c r="P98" s="68" t="s">
        <v>0</v>
      </c>
      <c r="Q98" s="65"/>
      <c r="R98" s="2"/>
      <c r="S98" s="4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5" customHeight="1" x14ac:dyDescent="0.25">
      <c r="B99" s="2"/>
      <c r="C99" s="40"/>
      <c r="D99" s="40"/>
      <c r="E99" s="4"/>
      <c r="F99" s="2"/>
      <c r="G99" s="40"/>
      <c r="H99" s="2"/>
      <c r="I99" s="40"/>
      <c r="J99" s="4"/>
      <c r="K99" s="43"/>
      <c r="L99" s="43"/>
      <c r="M99" s="43"/>
      <c r="N99" s="59"/>
      <c r="O99" s="63"/>
      <c r="P99" s="69"/>
      <c r="Q99" s="66"/>
      <c r="R99" s="44"/>
      <c r="S99" s="4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5" customHeight="1" x14ac:dyDescent="0.25">
      <c r="B100" s="2"/>
      <c r="C100" s="40"/>
      <c r="D100" s="40"/>
      <c r="E100" s="40"/>
      <c r="F100" s="2"/>
      <c r="G100" s="40"/>
      <c r="H100" s="2"/>
      <c r="I100" s="40"/>
      <c r="J100" s="4"/>
      <c r="K100" s="2"/>
      <c r="L100" s="2"/>
      <c r="M100" s="2"/>
      <c r="N100" s="60"/>
      <c r="O100" s="63"/>
      <c r="P100" s="69"/>
      <c r="Q100" s="66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5" customHeight="1" x14ac:dyDescent="0.25">
      <c r="A101">
        <v>31</v>
      </c>
      <c r="B101" s="2" t="str">
        <f>IF(VLOOKUP(A101,'Teilnehmende Mannschaften'!H10:J41,2,FALSE)="","",VLOOKUP(A101,'Teilnehmende Mannschaften'!H10:J41,2,FALSE))</f>
        <v/>
      </c>
      <c r="C101" s="40">
        <f>VLOOKUP(A101,'Teilnehmende Mannschaften'!H10:J41,3,FALSE)</f>
        <v>0</v>
      </c>
      <c r="D101" s="40" t="e">
        <f>IF(C101="","",IF(C101&lt;C104,0,C101-C104))</f>
        <v>#N/A</v>
      </c>
      <c r="E101" s="10" t="str">
        <f>IF(COUNTIF(B11:B104,"")=94,"",IF(B101="","Freilos",CONCATENATE(B101," (+",IF(D101&gt;6,6,D101),")")))</f>
        <v>Freilos</v>
      </c>
      <c r="F101" s="62"/>
      <c r="G101" s="68" t="s">
        <v>0</v>
      </c>
      <c r="H101" s="65"/>
      <c r="I101" s="40"/>
      <c r="J101" s="41"/>
      <c r="K101" s="2" t="e">
        <f>IF(AND(E101="Freilos",E104="Freilos"),"Freilos",IF(E101="Freilos",B104,IF(E104="Freilos",B101,IF(F101="","",IF(F101&gt;H101,B101,B104)))))</f>
        <v>#N/A</v>
      </c>
      <c r="L101" s="2" t="e">
        <f>IF(OR(K101="Freilos",K101=""),0,VLOOKUP(K101,B11:C104,2,FALSE))</f>
        <v>#N/A</v>
      </c>
      <c r="M101" s="40" t="e">
        <f>IF(L101="","",IF(L101&lt;L98,0,L101-L98))</f>
        <v>#N/A</v>
      </c>
      <c r="N101" s="10" t="e">
        <f>IF(AND(K101="",K98=""),"",IF(AND(E101="Freilos",E104="Freilos"),"Freilos",IF(K101="","",IF(K101="Freilos","Freilos",CONCATENATE(K101," (+",IF(M101&gt;6,6,M101),")")))))</f>
        <v>#N/A</v>
      </c>
      <c r="O101" s="64"/>
      <c r="P101" s="70"/>
      <c r="Q101" s="6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5" customHeight="1" x14ac:dyDescent="0.25">
      <c r="B102" s="2"/>
      <c r="C102" s="40"/>
      <c r="D102" s="40"/>
      <c r="E102" s="59"/>
      <c r="F102" s="63"/>
      <c r="G102" s="69"/>
      <c r="H102" s="66"/>
      <c r="I102" s="41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5" customHeight="1" x14ac:dyDescent="0.25">
      <c r="B103" s="2"/>
      <c r="C103" s="40"/>
      <c r="D103" s="40"/>
      <c r="E103" s="60"/>
      <c r="F103" s="63"/>
      <c r="G103" s="69"/>
      <c r="H103" s="66"/>
      <c r="I103" s="40"/>
      <c r="J103" s="4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5" customHeight="1" x14ac:dyDescent="0.25">
      <c r="A104">
        <v>32</v>
      </c>
      <c r="B104" s="2" t="e">
        <f>IF(VLOOKUP(A104,'Teilnehmende Mannschaften'!H10:J41,2,FALSE)="","",VLOOKUP(A104,'Teilnehmende Mannschaften'!H10:J41,2,FALSE))</f>
        <v>#N/A</v>
      </c>
      <c r="C104" s="40" t="e">
        <f>VLOOKUP(A104,'Teilnehmende Mannschaften'!H10:J41,3,FALSE)</f>
        <v>#N/A</v>
      </c>
      <c r="D104" s="40" t="e">
        <f>IF(C104="","",IF(C104&lt;C101,0,C104-C101))</f>
        <v>#N/A</v>
      </c>
      <c r="E104" s="10" t="e">
        <f>IF(COUNTIF(B11:B104,"")=94,"",IF(B104="","Freilos",CONCATENATE(B104," (+",IF(D104&gt;6,6,D104),")")))</f>
        <v>#N/A</v>
      </c>
      <c r="F104" s="64"/>
      <c r="G104" s="70"/>
      <c r="H104" s="67"/>
      <c r="I104" s="40"/>
      <c r="J104" s="4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</sheetData>
  <sheetProtection algorithmName="SHA-512" hashValue="FBhEd8lHGgBPsNp2x5BAgHlNT4+WM8mTVCr9xYwJLMqjYZoTXvW6KYtn/p1YnknXI3dMk/jfV/D1wjIc7QKUbg==" saltValue="oV6Q69RaRvULkzEH+iImtg==" spinCount="100000" sheet="1" objects="1" scenarios="1"/>
  <mergeCells count="138">
    <mergeCell ref="E3:AR5"/>
    <mergeCell ref="AR68:AR71"/>
    <mergeCell ref="F71:F74"/>
    <mergeCell ref="AD62:AE63"/>
    <mergeCell ref="AF62:AF63"/>
    <mergeCell ref="AD59:AE60"/>
    <mergeCell ref="AF59:AF60"/>
    <mergeCell ref="AF10:AI10"/>
    <mergeCell ref="AF11:AI11"/>
    <mergeCell ref="AF9:AI9"/>
    <mergeCell ref="AO9:AR9"/>
    <mergeCell ref="F53:F56"/>
    <mergeCell ref="G53:G56"/>
    <mergeCell ref="H53:H56"/>
    <mergeCell ref="AD56:AE57"/>
    <mergeCell ref="AF56:AF57"/>
    <mergeCell ref="W21:W22"/>
    <mergeCell ref="N10:Q10"/>
    <mergeCell ref="AQ68:AQ71"/>
    <mergeCell ref="G71:G74"/>
    <mergeCell ref="H71:H74"/>
    <mergeCell ref="O74:O77"/>
    <mergeCell ref="P74:P77"/>
    <mergeCell ref="W45:W46"/>
    <mergeCell ref="AG80:AG83"/>
    <mergeCell ref="AH80:AH83"/>
    <mergeCell ref="AI80:AI83"/>
    <mergeCell ref="AD50:AF51"/>
    <mergeCell ref="AD53:AE54"/>
    <mergeCell ref="AF53:AF54"/>
    <mergeCell ref="AO10:AR10"/>
    <mergeCell ref="AG32:AG35"/>
    <mergeCell ref="AH32:AH35"/>
    <mergeCell ref="AI32:AI35"/>
    <mergeCell ref="AO41:AR41"/>
    <mergeCell ref="AQ44:AQ47"/>
    <mergeCell ref="AR44:AR47"/>
    <mergeCell ref="AP68:AP71"/>
    <mergeCell ref="AP44:AP47"/>
    <mergeCell ref="E10:H10"/>
    <mergeCell ref="E18:E19"/>
    <mergeCell ref="O62:O65"/>
    <mergeCell ref="P62:P65"/>
    <mergeCell ref="Q62:Q65"/>
    <mergeCell ref="Q74:Q77"/>
    <mergeCell ref="W69:W70"/>
    <mergeCell ref="H35:H38"/>
    <mergeCell ref="O38:O41"/>
    <mergeCell ref="P38:P41"/>
    <mergeCell ref="Q38:Q41"/>
    <mergeCell ref="G29:G32"/>
    <mergeCell ref="H29:H32"/>
    <mergeCell ref="X44:X47"/>
    <mergeCell ref="Y44:Y47"/>
    <mergeCell ref="Z44:Z47"/>
    <mergeCell ref="F35:F38"/>
    <mergeCell ref="G35:G38"/>
    <mergeCell ref="E72:E73"/>
    <mergeCell ref="W10:Z10"/>
    <mergeCell ref="F47:F50"/>
    <mergeCell ref="F95:F98"/>
    <mergeCell ref="G95:G98"/>
    <mergeCell ref="H95:H98"/>
    <mergeCell ref="O98:O101"/>
    <mergeCell ref="P98:P101"/>
    <mergeCell ref="Q98:Q101"/>
    <mergeCell ref="F101:F104"/>
    <mergeCell ref="G101:G104"/>
    <mergeCell ref="H101:H104"/>
    <mergeCell ref="G83:G86"/>
    <mergeCell ref="H83:H86"/>
    <mergeCell ref="Q86:Q89"/>
    <mergeCell ref="G89:G92"/>
    <mergeCell ref="H89:H92"/>
    <mergeCell ref="X92:X95"/>
    <mergeCell ref="Y92:Y95"/>
    <mergeCell ref="O86:O89"/>
    <mergeCell ref="P86:P89"/>
    <mergeCell ref="W93:W94"/>
    <mergeCell ref="AB53:AB54"/>
    <mergeCell ref="AB56:AB57"/>
    <mergeCell ref="O50:O53"/>
    <mergeCell ref="P50:P53"/>
    <mergeCell ref="Q50:Q53"/>
    <mergeCell ref="X68:X71"/>
    <mergeCell ref="Y68:Y71"/>
    <mergeCell ref="Z68:Z71"/>
    <mergeCell ref="AB59:AB60"/>
    <mergeCell ref="AB62:AB63"/>
    <mergeCell ref="Z92:Z95"/>
    <mergeCell ref="E9:H9"/>
    <mergeCell ref="N9:Q9"/>
    <mergeCell ref="W9:Z9"/>
    <mergeCell ref="F11:F14"/>
    <mergeCell ref="G11:G14"/>
    <mergeCell ref="H11:H14"/>
    <mergeCell ref="O14:O17"/>
    <mergeCell ref="P14:P17"/>
    <mergeCell ref="Q14:Q17"/>
    <mergeCell ref="F17:F20"/>
    <mergeCell ref="G17:G20"/>
    <mergeCell ref="H17:H20"/>
    <mergeCell ref="X20:X23"/>
    <mergeCell ref="Y20:Y23"/>
    <mergeCell ref="Z20:Z23"/>
    <mergeCell ref="F23:F26"/>
    <mergeCell ref="G23:G26"/>
    <mergeCell ref="N15:N16"/>
    <mergeCell ref="O26:O29"/>
    <mergeCell ref="P26:P29"/>
    <mergeCell ref="Q26:Q29"/>
    <mergeCell ref="N27:N28"/>
    <mergeCell ref="H23:H26"/>
    <mergeCell ref="F29:F32"/>
    <mergeCell ref="E102:E103"/>
    <mergeCell ref="N99:N100"/>
    <mergeCell ref="N87:N88"/>
    <mergeCell ref="N75:N76"/>
    <mergeCell ref="N63:N64"/>
    <mergeCell ref="N51:N52"/>
    <mergeCell ref="N39:N40"/>
    <mergeCell ref="E42:E43"/>
    <mergeCell ref="F41:F44"/>
    <mergeCell ref="G41:G44"/>
    <mergeCell ref="H41:H44"/>
    <mergeCell ref="F65:F68"/>
    <mergeCell ref="G65:G68"/>
    <mergeCell ref="H65:H68"/>
    <mergeCell ref="F77:F80"/>
    <mergeCell ref="G77:G80"/>
    <mergeCell ref="H77:H80"/>
    <mergeCell ref="G47:G50"/>
    <mergeCell ref="H47:H50"/>
    <mergeCell ref="F83:F86"/>
    <mergeCell ref="F59:F62"/>
    <mergeCell ref="G59:G62"/>
    <mergeCell ref="H59:H62"/>
    <mergeCell ref="F89:F9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Teilnehmende Mannschaften</vt:lpstr>
      <vt:lpstr>Ablauf und Informationen</vt:lpstr>
      <vt:lpstr>KrPo Jugend</vt:lpstr>
      <vt:lpstr>KrPo Schüler</vt:lpstr>
      <vt:lpstr>'Ablauf und Informationen'!Druckbereich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Brinkop</dc:creator>
  <cp:lastModifiedBy>Lukas Brinkop</cp:lastModifiedBy>
  <cp:lastPrinted>2012-08-09T17:01:46Z</cp:lastPrinted>
  <dcterms:created xsi:type="dcterms:W3CDTF">2012-08-05T09:33:37Z</dcterms:created>
  <dcterms:modified xsi:type="dcterms:W3CDTF">2014-10-19T17:29:18Z</dcterms:modified>
</cp:coreProperties>
</file>